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2024_Кирова " sheetId="1" r:id="rId1"/>
  </sheets>
  <definedNames>
    <definedName name="_xlfn.CEILING.PRECISE" hidden="1">#NAME?</definedName>
    <definedName name="категории2012" localSheetId="0">#REF!</definedName>
    <definedName name="категории2012">#REF!</definedName>
  </definedNames>
  <calcPr fullCalcOnLoad="1"/>
</workbook>
</file>

<file path=xl/sharedStrings.xml><?xml version="1.0" encoding="utf-8"?>
<sst xmlns="http://schemas.openxmlformats.org/spreadsheetml/2006/main" count="171" uniqueCount="28">
  <si>
    <t>Релакс*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</si>
  <si>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</si>
  <si>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</si>
  <si>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</si>
  <si>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</si>
  <si>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2-мест. 2-комн. люкс</t>
  </si>
  <si>
    <t>2-мест. 3-комн. люкс</t>
  </si>
  <si>
    <t>1-мест. 1-комн. полулюкс</t>
  </si>
  <si>
    <t>2-мест. 1-комн. полулюкс (208, 308) без балкона</t>
  </si>
  <si>
    <t>2-мест. 1-комн. полулюкс с балконом</t>
  </si>
  <si>
    <t>2-мест. 2-комн. полулюкс</t>
  </si>
  <si>
    <t>1-местный  1-комнатный</t>
  </si>
  <si>
    <t>2-местный 1-комнатный</t>
  </si>
  <si>
    <t>2-местный 2-комнатный</t>
  </si>
  <si>
    <t>Антистресс*</t>
  </si>
  <si>
    <t>Базовая*</t>
  </si>
  <si>
    <t>Опорно-двигательная система*</t>
  </si>
  <si>
    <t>с 09.01.2024 по 03.03.2024</t>
  </si>
  <si>
    <t>с 04.03.2024 по 12.05.2024</t>
  </si>
  <si>
    <t>с 13.05.2024 по 01.09.2024</t>
  </si>
  <si>
    <t>с 02.09.2024 по 17.11.2024</t>
  </si>
  <si>
    <t>с 18.11.2024 по 02.03.2025</t>
  </si>
  <si>
    <t>с 28.12.2024 по 12.01.2025</t>
  </si>
  <si>
    <t>Цены на санаторно-курортные услуги по программам "Премиум", "Мужское здоровье", "Сахарный диабет"</t>
  </si>
  <si>
    <t>Цены на санаторно-курортные услуги по программам "Базовая", "Сильный иммунитет"</t>
  </si>
  <si>
    <t>Цены на санаторно-курортные услуги по программе "Опорно-двигательная система"</t>
  </si>
  <si>
    <t>Цены на санаторно-курортные услуги по программе "Релакс"</t>
  </si>
  <si>
    <t>Цены на санаторно-курортные услуги по программе "Антистресс"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</si>
</sst>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[$-419]General"/>
  </numFmts>
  <fonts count="61">
    <font>
      <sz val="11"/>
      <color theme="1"/>
      <name val="Calibri"/>
      <family val="2"/>
    </font>
    <font>
      <sz val="11"/>
      <name val="Calibri"/>
      <family val="2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sz val="10"/>
      <color indexed="8"/>
      <name val="Calibri"/>
      <family val="2"/>
    </font>
    <font>
      <sz val="10"/>
      <name val="Cambria"/>
      <family val="1"/>
    </font>
    <font>
      <b/>
      <sz val="8"/>
      <color indexed="8"/>
      <name val="Verdana"/>
      <family val="2"/>
    </font>
    <font>
      <i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b/>
      <sz val="10"/>
      <color indexed="9"/>
      <name val="Cambria"/>
      <family val="1"/>
    </font>
    <font>
      <sz val="10"/>
      <color indexed="9"/>
      <name val="Cambria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sz val="10"/>
      <color theme="1"/>
      <name val="Calibri"/>
      <family val="2"/>
    </font>
    <font>
      <b/>
      <sz val="8"/>
      <color theme="1"/>
      <name val="Verdana"/>
      <family val="2"/>
    </font>
    <font>
      <sz val="10"/>
      <color rgb="FF000000"/>
      <name val="Cambria"/>
      <family val="1"/>
    </font>
    <font>
      <i/>
      <sz val="10"/>
      <color theme="1"/>
      <name val="Cambria"/>
      <family val="1"/>
    </font>
    <font>
      <sz val="10"/>
      <color theme="0"/>
      <name val="Cambria"/>
      <family val="1"/>
    </font>
    <font>
      <sz val="11"/>
      <color theme="1"/>
      <name val="Cambria"/>
      <family val="1"/>
    </font>
    <font>
      <b/>
      <sz val="10"/>
      <color theme="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35" fillId="0" borderId="0" applyBorder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53" fillId="0" borderId="0" xfId="0" applyFont="1" applyAlignment="1">
      <alignment/>
    </xf>
    <xf numFmtId="176" fontId="53" fillId="0" borderId="10" xfId="57" applyNumberFormat="1" applyFont="1" applyBorder="1" applyAlignment="1">
      <alignment horizontal="center" vertical="center"/>
      <protection/>
    </xf>
    <xf numFmtId="176" fontId="53" fillId="0" borderId="11" xfId="57" applyNumberFormat="1" applyFont="1" applyBorder="1" applyAlignment="1">
      <alignment horizontal="center" vertical="center"/>
      <protection/>
    </xf>
    <xf numFmtId="0" fontId="54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top"/>
    </xf>
    <xf numFmtId="3" fontId="27" fillId="33" borderId="10" xfId="57" applyNumberFormat="1" applyFont="1" applyFill="1" applyBorder="1" applyAlignment="1">
      <alignment horizontal="center" vertical="center"/>
      <protection/>
    </xf>
    <xf numFmtId="3" fontId="27" fillId="33" borderId="11" xfId="57" applyNumberFormat="1" applyFont="1" applyFill="1" applyBorder="1" applyAlignment="1">
      <alignment horizontal="center" vertical="center"/>
      <protection/>
    </xf>
    <xf numFmtId="0" fontId="55" fillId="0" borderId="0" xfId="0" applyFont="1" applyAlignment="1">
      <alignment horizontal="center"/>
    </xf>
    <xf numFmtId="176" fontId="53" fillId="33" borderId="10" xfId="57" applyNumberFormat="1" applyFont="1" applyFill="1" applyBorder="1" applyAlignment="1">
      <alignment horizontal="center" vertical="center"/>
      <protection/>
    </xf>
    <xf numFmtId="176" fontId="53" fillId="33" borderId="12" xfId="57" applyNumberFormat="1" applyFont="1" applyFill="1" applyBorder="1" applyAlignment="1">
      <alignment horizontal="center" vertical="center"/>
      <protection/>
    </xf>
    <xf numFmtId="176" fontId="53" fillId="33" borderId="11" xfId="57" applyNumberFormat="1" applyFont="1" applyFill="1" applyBorder="1" applyAlignment="1">
      <alignment horizontal="center" vertical="center"/>
      <protection/>
    </xf>
    <xf numFmtId="176" fontId="53" fillId="33" borderId="13" xfId="57" applyNumberFormat="1" applyFont="1" applyFill="1" applyBorder="1" applyAlignment="1">
      <alignment horizontal="center" vertical="center"/>
      <protection/>
    </xf>
    <xf numFmtId="3" fontId="27" fillId="33" borderId="10" xfId="0" applyNumberFormat="1" applyFont="1" applyFill="1" applyBorder="1" applyAlignment="1">
      <alignment horizontal="center" vertical="center"/>
    </xf>
    <xf numFmtId="3" fontId="27" fillId="33" borderId="12" xfId="0" applyNumberFormat="1" applyFont="1" applyFill="1" applyBorder="1" applyAlignment="1">
      <alignment horizontal="center" vertical="center"/>
    </xf>
    <xf numFmtId="3" fontId="27" fillId="33" borderId="11" xfId="0" applyNumberFormat="1" applyFont="1" applyFill="1" applyBorder="1" applyAlignment="1">
      <alignment horizontal="center" vertical="center"/>
    </xf>
    <xf numFmtId="3" fontId="27" fillId="0" borderId="10" xfId="57" applyNumberFormat="1" applyFont="1" applyBorder="1" applyAlignment="1" applyProtection="1">
      <alignment horizontal="center" vertical="center" wrapText="1"/>
      <protection locked="0"/>
    </xf>
    <xf numFmtId="3" fontId="27" fillId="0" borderId="11" xfId="57" applyNumberFormat="1" applyFont="1" applyBorder="1" applyAlignment="1" applyProtection="1">
      <alignment horizontal="center" vertical="center" wrapText="1"/>
      <protection locked="0"/>
    </xf>
    <xf numFmtId="3" fontId="27" fillId="33" borderId="13" xfId="0" applyNumberFormat="1" applyFont="1" applyFill="1" applyBorder="1" applyAlignment="1">
      <alignment horizontal="center" vertical="center"/>
    </xf>
    <xf numFmtId="176" fontId="53" fillId="0" borderId="14" xfId="57" applyNumberFormat="1" applyFont="1" applyBorder="1" applyAlignment="1">
      <alignment horizontal="center" vertical="center"/>
      <protection/>
    </xf>
    <xf numFmtId="176" fontId="53" fillId="0" borderId="15" xfId="57" applyNumberFormat="1" applyFont="1" applyBorder="1" applyAlignment="1">
      <alignment horizontal="center" vertical="center"/>
      <protection/>
    </xf>
    <xf numFmtId="176" fontId="53" fillId="0" borderId="16" xfId="57" applyNumberFormat="1" applyFont="1" applyBorder="1" applyAlignment="1">
      <alignment horizontal="center" vertical="center"/>
      <protection/>
    </xf>
    <xf numFmtId="176" fontId="53" fillId="0" borderId="17" xfId="57" applyNumberFormat="1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3" fontId="27" fillId="33" borderId="14" xfId="57" applyNumberFormat="1" applyFont="1" applyFill="1" applyBorder="1" applyAlignment="1">
      <alignment horizontal="center" vertical="center"/>
      <protection/>
    </xf>
    <xf numFmtId="3" fontId="27" fillId="33" borderId="15" xfId="57" applyNumberFormat="1" applyFont="1" applyFill="1" applyBorder="1" applyAlignment="1">
      <alignment horizontal="center" vertical="center"/>
      <protection/>
    </xf>
    <xf numFmtId="3" fontId="27" fillId="33" borderId="16" xfId="57" applyNumberFormat="1" applyFont="1" applyFill="1" applyBorder="1" applyAlignment="1">
      <alignment horizontal="center" vertical="center"/>
      <protection/>
    </xf>
    <xf numFmtId="3" fontId="27" fillId="33" borderId="17" xfId="57" applyNumberFormat="1" applyFont="1" applyFill="1" applyBorder="1" applyAlignment="1">
      <alignment horizontal="center" vertical="center"/>
      <protection/>
    </xf>
    <xf numFmtId="3" fontId="27" fillId="33" borderId="0" xfId="0" applyNumberFormat="1" applyFont="1" applyFill="1" applyBorder="1" applyAlignment="1">
      <alignment horizontal="center" vertical="center"/>
    </xf>
    <xf numFmtId="176" fontId="53" fillId="33" borderId="16" xfId="57" applyNumberFormat="1" applyFont="1" applyFill="1" applyBorder="1" applyAlignment="1">
      <alignment horizontal="center" vertical="center"/>
      <protection/>
    </xf>
    <xf numFmtId="176" fontId="53" fillId="33" borderId="19" xfId="57" applyNumberFormat="1" applyFont="1" applyFill="1" applyBorder="1" applyAlignment="1">
      <alignment horizontal="center" vertical="center"/>
      <protection/>
    </xf>
    <xf numFmtId="3" fontId="27" fillId="33" borderId="16" xfId="0" applyNumberFormat="1" applyFont="1" applyFill="1" applyBorder="1" applyAlignment="1">
      <alignment horizontal="center" vertical="center"/>
    </xf>
    <xf numFmtId="3" fontId="27" fillId="33" borderId="19" xfId="0" applyNumberFormat="1" applyFont="1" applyFill="1" applyBorder="1" applyAlignment="1">
      <alignment horizontal="center" vertical="center"/>
    </xf>
    <xf numFmtId="3" fontId="27" fillId="0" borderId="16" xfId="57" applyNumberFormat="1" applyFont="1" applyBorder="1" applyAlignment="1" applyProtection="1">
      <alignment horizontal="center" vertical="center" wrapText="1"/>
      <protection locked="0"/>
    </xf>
    <xf numFmtId="0" fontId="2" fillId="0" borderId="20" xfId="63" applyFont="1" applyBorder="1" applyAlignment="1">
      <alignment horizontal="center" vertical="center" wrapText="1"/>
      <protection/>
    </xf>
    <xf numFmtId="3" fontId="27" fillId="0" borderId="14" xfId="57" applyNumberFormat="1" applyFont="1" applyBorder="1" applyAlignment="1" applyProtection="1">
      <alignment horizontal="center" vertical="center" wrapText="1"/>
      <protection locked="0"/>
    </xf>
    <xf numFmtId="3" fontId="27" fillId="0" borderId="15" xfId="57" applyNumberFormat="1" applyFont="1" applyBorder="1" applyAlignment="1" applyProtection="1">
      <alignment horizontal="center" vertical="center" wrapText="1"/>
      <protection locked="0"/>
    </xf>
    <xf numFmtId="3" fontId="27" fillId="0" borderId="17" xfId="57" applyNumberFormat="1" applyFont="1" applyBorder="1" applyAlignment="1" applyProtection="1">
      <alignment horizontal="center" vertical="center" wrapText="1"/>
      <protection locked="0"/>
    </xf>
    <xf numFmtId="2" fontId="2" fillId="33" borderId="19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0" borderId="19" xfId="0" applyNumberFormat="1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left" vertical="center" wrapText="1"/>
    </xf>
    <xf numFmtId="2" fontId="2" fillId="0" borderId="21" xfId="0" applyNumberFormat="1" applyFont="1" applyBorder="1" applyAlignment="1">
      <alignment horizontal="left" vertical="center" wrapText="1"/>
    </xf>
    <xf numFmtId="2" fontId="2" fillId="0" borderId="22" xfId="0" applyNumberFormat="1" applyFont="1" applyBorder="1" applyAlignment="1">
      <alignment horizontal="left" vertical="center" wrapText="1"/>
    </xf>
    <xf numFmtId="2" fontId="2" fillId="0" borderId="20" xfId="0" applyNumberFormat="1" applyFont="1" applyBorder="1" applyAlignment="1">
      <alignment horizontal="left" vertical="center" wrapText="1"/>
    </xf>
    <xf numFmtId="3" fontId="56" fillId="33" borderId="0" xfId="0" applyNumberFormat="1" applyFont="1" applyFill="1" applyBorder="1" applyAlignment="1">
      <alignment/>
    </xf>
    <xf numFmtId="3" fontId="56" fillId="33" borderId="0" xfId="0" applyNumberFormat="1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3" fontId="27" fillId="33" borderId="16" xfId="0" applyNumberFormat="1" applyFont="1" applyFill="1" applyBorder="1" applyAlignment="1" applyProtection="1">
      <alignment horizontal="center" vertical="center"/>
      <protection/>
    </xf>
    <xf numFmtId="3" fontId="27" fillId="33" borderId="23" xfId="0" applyNumberFormat="1" applyFont="1" applyFill="1" applyBorder="1" applyAlignment="1" applyProtection="1">
      <alignment horizontal="center" vertical="center"/>
      <protection/>
    </xf>
    <xf numFmtId="3" fontId="27" fillId="33" borderId="10" xfId="0" applyNumberFormat="1" applyFont="1" applyFill="1" applyBorder="1" applyAlignment="1" applyProtection="1">
      <alignment horizontal="center" vertical="center"/>
      <protection/>
    </xf>
    <xf numFmtId="3" fontId="27" fillId="33" borderId="24" xfId="0" applyNumberFormat="1" applyFont="1" applyFill="1" applyBorder="1" applyAlignment="1" applyProtection="1">
      <alignment horizontal="center" vertical="center"/>
      <protection/>
    </xf>
    <xf numFmtId="3" fontId="27" fillId="33" borderId="11" xfId="0" applyNumberFormat="1" applyFont="1" applyFill="1" applyBorder="1" applyAlignment="1" applyProtection="1">
      <alignment horizontal="center" vertical="center"/>
      <protection/>
    </xf>
    <xf numFmtId="3" fontId="27" fillId="33" borderId="18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>
      <alignment horizontal="left" vertical="center" wrapText="1"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25" xfId="0" applyFont="1" applyBorder="1" applyAlignment="1">
      <alignment horizontal="center" vertical="center"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26" xfId="0" applyFont="1" applyBorder="1" applyAlignment="1">
      <alignment horizontal="center" vertical="center"/>
    </xf>
    <xf numFmtId="3" fontId="56" fillId="33" borderId="0" xfId="0" applyNumberFormat="1" applyFont="1" applyFill="1" applyBorder="1" applyAlignment="1">
      <alignment horizontal="left"/>
    </xf>
    <xf numFmtId="3" fontId="56" fillId="33" borderId="0" xfId="0" applyNumberFormat="1" applyFont="1" applyFill="1" applyBorder="1" applyAlignment="1">
      <alignment horizontal="left"/>
    </xf>
    <xf numFmtId="3" fontId="27" fillId="33" borderId="23" xfId="0" applyNumberFormat="1" applyFont="1" applyFill="1" applyBorder="1" applyAlignment="1">
      <alignment horizontal="center" vertical="center"/>
    </xf>
    <xf numFmtId="3" fontId="27" fillId="33" borderId="24" xfId="0" applyNumberFormat="1" applyFont="1" applyFill="1" applyBorder="1" applyAlignment="1">
      <alignment horizontal="center" vertical="center"/>
    </xf>
    <xf numFmtId="3" fontId="27" fillId="33" borderId="18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176" fontId="58" fillId="0" borderId="16" xfId="57" applyNumberFormat="1" applyFont="1" applyBorder="1" applyAlignment="1">
      <alignment horizontal="center" vertical="center"/>
      <protection/>
    </xf>
    <xf numFmtId="176" fontId="58" fillId="0" borderId="17" xfId="57" applyNumberFormat="1" applyFont="1" applyBorder="1" applyAlignment="1">
      <alignment horizontal="center" vertical="center"/>
      <protection/>
    </xf>
    <xf numFmtId="176" fontId="58" fillId="0" borderId="10" xfId="57" applyNumberFormat="1" applyFont="1" applyBorder="1" applyAlignment="1">
      <alignment horizontal="center" vertical="center"/>
      <protection/>
    </xf>
    <xf numFmtId="176" fontId="58" fillId="0" borderId="14" xfId="57" applyNumberFormat="1" applyFont="1" applyBorder="1" applyAlignment="1">
      <alignment horizontal="center" vertical="center"/>
      <protection/>
    </xf>
    <xf numFmtId="176" fontId="58" fillId="0" borderId="11" xfId="57" applyNumberFormat="1" applyFont="1" applyBorder="1" applyAlignment="1">
      <alignment horizontal="center" vertical="center"/>
      <protection/>
    </xf>
    <xf numFmtId="176" fontId="58" fillId="0" borderId="15" xfId="57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 vertical="top"/>
    </xf>
    <xf numFmtId="0" fontId="59" fillId="0" borderId="0" xfId="0" applyFont="1" applyBorder="1" applyAlignment="1">
      <alignment horizontal="center" vertical="center" wrapText="1"/>
    </xf>
    <xf numFmtId="0" fontId="30" fillId="33" borderId="27" xfId="64" applyFont="1" applyFill="1" applyBorder="1" applyAlignment="1">
      <alignment horizontal="center" vertical="center" wrapText="1"/>
      <protection/>
    </xf>
    <xf numFmtId="0" fontId="30" fillId="33" borderId="28" xfId="64" applyFont="1" applyFill="1" applyBorder="1" applyAlignment="1">
      <alignment horizontal="center" vertical="center" wrapText="1"/>
      <protection/>
    </xf>
    <xf numFmtId="0" fontId="30" fillId="33" borderId="26" xfId="64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33" borderId="27" xfId="64" applyFont="1" applyFill="1" applyBorder="1" applyAlignment="1">
      <alignment horizontal="center" vertical="center" wrapText="1"/>
      <protection/>
    </xf>
    <xf numFmtId="0" fontId="60" fillId="33" borderId="28" xfId="64" applyFont="1" applyFill="1" applyBorder="1" applyAlignment="1">
      <alignment horizontal="center" vertical="center" wrapText="1"/>
      <protection/>
    </xf>
    <xf numFmtId="0" fontId="60" fillId="33" borderId="26" xfId="64" applyFont="1" applyFill="1" applyBorder="1" applyAlignment="1">
      <alignment horizontal="center" vertical="center" wrapText="1"/>
      <protection/>
    </xf>
    <xf numFmtId="3" fontId="56" fillId="33" borderId="0" xfId="0" applyNumberFormat="1" applyFont="1" applyFill="1" applyBorder="1" applyAlignment="1">
      <alignment horizontal="left"/>
    </xf>
    <xf numFmtId="3" fontId="56" fillId="0" borderId="0" xfId="0" applyNumberFormat="1" applyFont="1" applyFill="1" applyBorder="1" applyAlignment="1">
      <alignment horizontal="left"/>
    </xf>
    <xf numFmtId="3" fontId="56" fillId="0" borderId="0" xfId="0" applyNumberFormat="1" applyFont="1" applyFill="1" applyBorder="1" applyAlignment="1">
      <alignment horizontal="left"/>
    </xf>
    <xf numFmtId="3" fontId="56" fillId="33" borderId="0" xfId="0" applyNumberFormat="1" applyFont="1" applyFill="1" applyBorder="1" applyAlignment="1">
      <alignment horizontal="left"/>
    </xf>
    <xf numFmtId="0" fontId="53" fillId="0" borderId="29" xfId="0" applyFont="1" applyBorder="1" applyAlignment="1">
      <alignment horizontal="left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5 2" xfId="54"/>
    <cellStyle name="Обычный 2" xfId="55"/>
    <cellStyle name="Обычный 2 2" xfId="56"/>
    <cellStyle name="Обычный 2 3 2 2" xfId="57"/>
    <cellStyle name="Обычный 2 4" xfId="58"/>
    <cellStyle name="Обычный 2_ФОТ доработать" xfId="59"/>
    <cellStyle name="Обычный 3" xfId="60"/>
    <cellStyle name="Обычный 4" xfId="61"/>
    <cellStyle name="Обычный 5" xfId="62"/>
    <cellStyle name="Обычный_Лист1" xfId="63"/>
    <cellStyle name="Обычный_Лист1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[0] 2" xfId="74"/>
    <cellStyle name="Финансовый [0] 3" xfId="75"/>
    <cellStyle name="Финансовый [0] 3 2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S79"/>
  <sheetViews>
    <sheetView tabSelected="1" workbookViewId="0" topLeftCell="A1">
      <selection activeCell="A17" sqref="A17:S17"/>
    </sheetView>
  </sheetViews>
  <sheetFormatPr defaultColWidth="9.140625" defaultRowHeight="15"/>
  <cols>
    <col min="1" max="1" width="35.421875" style="0" customWidth="1"/>
    <col min="2" max="19" width="10.8515625" style="1" customWidth="1"/>
  </cols>
  <sheetData>
    <row r="2" spans="1:19" ht="15">
      <c r="A2" s="79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ht="15.75" thickBot="1">
      <c r="A3" s="8"/>
    </row>
    <row r="4" spans="1:19" ht="15.75" customHeight="1">
      <c r="A4" s="64"/>
      <c r="B4" s="82" t="str">
        <f>B19</f>
        <v>с 09.01.2024 по 03.03.2024</v>
      </c>
      <c r="C4" s="83"/>
      <c r="D4" s="84"/>
      <c r="E4" s="82" t="str">
        <f>E19</f>
        <v>с 04.03.2024 по 12.05.2024</v>
      </c>
      <c r="F4" s="83"/>
      <c r="G4" s="84"/>
      <c r="H4" s="82" t="str">
        <f>H19</f>
        <v>с 13.05.2024 по 01.09.2024</v>
      </c>
      <c r="I4" s="83"/>
      <c r="J4" s="84"/>
      <c r="K4" s="82" t="str">
        <f>K19</f>
        <v>с 02.09.2024 по 17.11.2024</v>
      </c>
      <c r="L4" s="83"/>
      <c r="M4" s="84"/>
      <c r="N4" s="82" t="str">
        <f>N19</f>
        <v>с 18.11.2024 по 02.03.2025</v>
      </c>
      <c r="O4" s="83"/>
      <c r="P4" s="84"/>
      <c r="Q4" s="82" t="str">
        <f>Q19</f>
        <v>с 28.12.2024 по 12.01.2025</v>
      </c>
      <c r="R4" s="83"/>
      <c r="S4" s="84"/>
    </row>
    <row r="5" spans="1:19" ht="64.5" thickBot="1">
      <c r="A5" s="23" t="s">
        <v>1</v>
      </c>
      <c r="B5" s="24" t="s">
        <v>2</v>
      </c>
      <c r="C5" s="25" t="s">
        <v>3</v>
      </c>
      <c r="D5" s="26" t="s">
        <v>4</v>
      </c>
      <c r="E5" s="24" t="s">
        <v>2</v>
      </c>
      <c r="F5" s="25" t="s">
        <v>3</v>
      </c>
      <c r="G5" s="26" t="s">
        <v>4</v>
      </c>
      <c r="H5" s="24" t="s">
        <v>2</v>
      </c>
      <c r="I5" s="25" t="s">
        <v>3</v>
      </c>
      <c r="J5" s="26" t="s">
        <v>4</v>
      </c>
      <c r="K5" s="24" t="s">
        <v>2</v>
      </c>
      <c r="L5" s="25" t="s">
        <v>3</v>
      </c>
      <c r="M5" s="26" t="s">
        <v>4</v>
      </c>
      <c r="N5" s="24" t="s">
        <v>2</v>
      </c>
      <c r="O5" s="25" t="s">
        <v>3</v>
      </c>
      <c r="P5" s="26" t="s">
        <v>4</v>
      </c>
      <c r="Q5" s="24" t="s">
        <v>2</v>
      </c>
      <c r="R5" s="25" t="s">
        <v>3</v>
      </c>
      <c r="S5" s="26" t="s">
        <v>4</v>
      </c>
    </row>
    <row r="6" spans="1:19" ht="15">
      <c r="A6" s="44" t="s">
        <v>5</v>
      </c>
      <c r="B6" s="21">
        <f aca="true" t="shared" si="0" ref="B6:E7">B22+730</f>
        <v>10830</v>
      </c>
      <c r="C6" s="21">
        <f t="shared" si="0"/>
        <v>7480</v>
      </c>
      <c r="D6" s="21">
        <f t="shared" si="0"/>
        <v>5430</v>
      </c>
      <c r="E6" s="21">
        <f t="shared" si="0"/>
        <v>12580</v>
      </c>
      <c r="F6" s="21">
        <f aca="true" t="shared" si="1" ref="F6:P7">F22+730</f>
        <v>8630</v>
      </c>
      <c r="G6" s="22">
        <f t="shared" si="1"/>
        <v>6280</v>
      </c>
      <c r="H6" s="21">
        <f t="shared" si="1"/>
        <v>13130</v>
      </c>
      <c r="I6" s="21">
        <f t="shared" si="1"/>
        <v>8980</v>
      </c>
      <c r="J6" s="22">
        <f t="shared" si="1"/>
        <v>6530</v>
      </c>
      <c r="K6" s="21">
        <f t="shared" si="1"/>
        <v>14680</v>
      </c>
      <c r="L6" s="21">
        <f t="shared" si="1"/>
        <v>9230</v>
      </c>
      <c r="M6" s="22">
        <f t="shared" si="1"/>
        <v>7280</v>
      </c>
      <c r="N6" s="21">
        <f t="shared" si="1"/>
        <v>11880</v>
      </c>
      <c r="O6" s="21">
        <f t="shared" si="1"/>
        <v>8180</v>
      </c>
      <c r="P6" s="22">
        <f t="shared" si="1"/>
        <v>5930</v>
      </c>
      <c r="Q6" s="21">
        <f aca="true" t="shared" si="2" ref="Q6:Q14">CEILING((K6+N6)/2,50)</f>
        <v>13300</v>
      </c>
      <c r="R6" s="21">
        <f aca="true" t="shared" si="3" ref="R6:R14">CEILING((L6+O6)/2,50)</f>
        <v>8750</v>
      </c>
      <c r="S6" s="21">
        <f aca="true" t="shared" si="4" ref="S6:S14">CEILING((M6+P6)/2,50)</f>
        <v>6650</v>
      </c>
    </row>
    <row r="7" spans="1:19" ht="15">
      <c r="A7" s="45" t="s">
        <v>6</v>
      </c>
      <c r="B7" s="2">
        <f t="shared" si="0"/>
        <v>10980</v>
      </c>
      <c r="C7" s="2">
        <f t="shared" si="0"/>
        <v>7580</v>
      </c>
      <c r="D7" s="2">
        <f t="shared" si="0"/>
        <v>5530</v>
      </c>
      <c r="E7" s="2">
        <f t="shared" si="0"/>
        <v>12780</v>
      </c>
      <c r="F7" s="2">
        <f t="shared" si="1"/>
        <v>8780</v>
      </c>
      <c r="G7" s="19">
        <f t="shared" si="1"/>
        <v>6380</v>
      </c>
      <c r="H7" s="2">
        <f t="shared" si="1"/>
        <v>13280</v>
      </c>
      <c r="I7" s="2">
        <f t="shared" si="1"/>
        <v>9130</v>
      </c>
      <c r="J7" s="19">
        <f t="shared" si="1"/>
        <v>6630</v>
      </c>
      <c r="K7" s="2">
        <f t="shared" si="1"/>
        <v>14880</v>
      </c>
      <c r="L7" s="2">
        <f t="shared" si="1"/>
        <v>9330</v>
      </c>
      <c r="M7" s="19">
        <f t="shared" si="1"/>
        <v>7330</v>
      </c>
      <c r="N7" s="2">
        <f t="shared" si="1"/>
        <v>12030</v>
      </c>
      <c r="O7" s="2">
        <f t="shared" si="1"/>
        <v>8280</v>
      </c>
      <c r="P7" s="19">
        <f t="shared" si="1"/>
        <v>6030</v>
      </c>
      <c r="Q7" s="21">
        <f t="shared" si="2"/>
        <v>13500</v>
      </c>
      <c r="R7" s="21">
        <f t="shared" si="3"/>
        <v>8850</v>
      </c>
      <c r="S7" s="21">
        <f t="shared" si="4"/>
        <v>6700</v>
      </c>
    </row>
    <row r="8" spans="1:19" ht="15">
      <c r="A8" s="45" t="s">
        <v>7</v>
      </c>
      <c r="B8" s="2"/>
      <c r="C8" s="2">
        <f>C24+740</f>
        <v>6690</v>
      </c>
      <c r="D8" s="2">
        <f>D24+740</f>
        <v>4940</v>
      </c>
      <c r="E8" s="2"/>
      <c r="F8" s="2">
        <f aca="true" t="shared" si="5" ref="F8:P8">F24+740</f>
        <v>7690</v>
      </c>
      <c r="G8" s="19">
        <f t="shared" si="5"/>
        <v>5640</v>
      </c>
      <c r="H8" s="2"/>
      <c r="I8" s="2">
        <f t="shared" si="5"/>
        <v>7890</v>
      </c>
      <c r="J8" s="19">
        <f t="shared" si="5"/>
        <v>5740</v>
      </c>
      <c r="K8" s="2"/>
      <c r="L8" s="2">
        <f t="shared" si="5"/>
        <v>8890</v>
      </c>
      <c r="M8" s="19">
        <f t="shared" si="5"/>
        <v>6440</v>
      </c>
      <c r="N8" s="2"/>
      <c r="O8" s="2">
        <f t="shared" si="5"/>
        <v>7290</v>
      </c>
      <c r="P8" s="19">
        <f t="shared" si="5"/>
        <v>5390</v>
      </c>
      <c r="Q8" s="21">
        <f t="shared" si="2"/>
        <v>0</v>
      </c>
      <c r="R8" s="21">
        <f t="shared" si="3"/>
        <v>8100</v>
      </c>
      <c r="S8" s="21">
        <f t="shared" si="4"/>
        <v>5950</v>
      </c>
    </row>
    <row r="9" spans="1:19" ht="25.5">
      <c r="A9" s="45" t="s">
        <v>8</v>
      </c>
      <c r="B9" s="2">
        <f aca="true" t="shared" si="6" ref="B9:C11">B25+740</f>
        <v>7340</v>
      </c>
      <c r="C9" s="2">
        <f t="shared" si="6"/>
        <v>5140</v>
      </c>
      <c r="D9" s="2"/>
      <c r="E9" s="2">
        <f>E25+740</f>
        <v>8540</v>
      </c>
      <c r="F9" s="2">
        <f aca="true" t="shared" si="7" ref="F9:O9">F25+740</f>
        <v>5940</v>
      </c>
      <c r="G9" s="19"/>
      <c r="H9" s="2">
        <f t="shared" si="7"/>
        <v>8740</v>
      </c>
      <c r="I9" s="2">
        <f t="shared" si="7"/>
        <v>6090</v>
      </c>
      <c r="J9" s="19"/>
      <c r="K9" s="2">
        <f t="shared" si="7"/>
        <v>9790</v>
      </c>
      <c r="L9" s="2">
        <f t="shared" si="7"/>
        <v>6790</v>
      </c>
      <c r="M9" s="19"/>
      <c r="N9" s="2">
        <f t="shared" si="7"/>
        <v>8040</v>
      </c>
      <c r="O9" s="2">
        <f t="shared" si="7"/>
        <v>5590</v>
      </c>
      <c r="P9" s="19"/>
      <c r="Q9" s="21">
        <f t="shared" si="2"/>
        <v>8950</v>
      </c>
      <c r="R9" s="21">
        <f t="shared" si="3"/>
        <v>6200</v>
      </c>
      <c r="S9" s="21">
        <f t="shared" si="4"/>
        <v>0</v>
      </c>
    </row>
    <row r="10" spans="1:19" ht="15">
      <c r="A10" s="45" t="s">
        <v>9</v>
      </c>
      <c r="B10" s="2">
        <f t="shared" si="6"/>
        <v>8340</v>
      </c>
      <c r="C10" s="2">
        <f t="shared" si="6"/>
        <v>5840</v>
      </c>
      <c r="D10" s="2">
        <f>D26+740</f>
        <v>4290</v>
      </c>
      <c r="E10" s="2">
        <f>E26+740</f>
        <v>9590</v>
      </c>
      <c r="F10" s="2">
        <f aca="true" t="shared" si="8" ref="F10:P10">F26+740</f>
        <v>6640</v>
      </c>
      <c r="G10" s="19">
        <f t="shared" si="8"/>
        <v>4890</v>
      </c>
      <c r="H10" s="2">
        <f t="shared" si="8"/>
        <v>9940</v>
      </c>
      <c r="I10" s="2">
        <f t="shared" si="8"/>
        <v>6890</v>
      </c>
      <c r="J10" s="19">
        <f t="shared" si="8"/>
        <v>5040</v>
      </c>
      <c r="K10" s="2">
        <f t="shared" si="8"/>
        <v>10940</v>
      </c>
      <c r="L10" s="2">
        <f t="shared" si="8"/>
        <v>7540</v>
      </c>
      <c r="M10" s="19">
        <f t="shared" si="8"/>
        <v>5490</v>
      </c>
      <c r="N10" s="2">
        <f t="shared" si="8"/>
        <v>9140</v>
      </c>
      <c r="O10" s="2">
        <f t="shared" si="8"/>
        <v>6390</v>
      </c>
      <c r="P10" s="19">
        <f t="shared" si="8"/>
        <v>4690</v>
      </c>
      <c r="Q10" s="21">
        <f t="shared" si="2"/>
        <v>10050</v>
      </c>
      <c r="R10" s="21">
        <f t="shared" si="3"/>
        <v>7000</v>
      </c>
      <c r="S10" s="21">
        <f t="shared" si="4"/>
        <v>5100</v>
      </c>
    </row>
    <row r="11" spans="1:19" ht="15">
      <c r="A11" s="45" t="s">
        <v>10</v>
      </c>
      <c r="B11" s="2">
        <f t="shared" si="6"/>
        <v>8340</v>
      </c>
      <c r="C11" s="2">
        <f t="shared" si="6"/>
        <v>5840</v>
      </c>
      <c r="D11" s="2">
        <f>D27+740</f>
        <v>4290</v>
      </c>
      <c r="E11" s="2">
        <f>E27+740</f>
        <v>9590</v>
      </c>
      <c r="F11" s="2">
        <f aca="true" t="shared" si="9" ref="F11:P11">F27+740</f>
        <v>6640</v>
      </c>
      <c r="G11" s="19">
        <f t="shared" si="9"/>
        <v>4890</v>
      </c>
      <c r="H11" s="2">
        <f t="shared" si="9"/>
        <v>9940</v>
      </c>
      <c r="I11" s="2">
        <f t="shared" si="9"/>
        <v>6890</v>
      </c>
      <c r="J11" s="19">
        <f t="shared" si="9"/>
        <v>5040</v>
      </c>
      <c r="K11" s="2">
        <f t="shared" si="9"/>
        <v>10940</v>
      </c>
      <c r="L11" s="2">
        <f t="shared" si="9"/>
        <v>7540</v>
      </c>
      <c r="M11" s="19">
        <f t="shared" si="9"/>
        <v>5490</v>
      </c>
      <c r="N11" s="2">
        <f t="shared" si="9"/>
        <v>9140</v>
      </c>
      <c r="O11" s="2">
        <f t="shared" si="9"/>
        <v>6390</v>
      </c>
      <c r="P11" s="19">
        <f t="shared" si="9"/>
        <v>4690</v>
      </c>
      <c r="Q11" s="21">
        <f t="shared" si="2"/>
        <v>10050</v>
      </c>
      <c r="R11" s="21">
        <f t="shared" si="3"/>
        <v>7000</v>
      </c>
      <c r="S11" s="21">
        <f t="shared" si="4"/>
        <v>5100</v>
      </c>
    </row>
    <row r="12" spans="1:19" ht="15">
      <c r="A12" s="45" t="s">
        <v>11</v>
      </c>
      <c r="B12" s="2"/>
      <c r="C12" s="2">
        <f>C28+740</f>
        <v>6390</v>
      </c>
      <c r="D12" s="2">
        <f>D28+740</f>
        <v>4690</v>
      </c>
      <c r="E12" s="2"/>
      <c r="F12" s="2">
        <f aca="true" t="shared" si="10" ref="F12:P12">F28+740</f>
        <v>7240</v>
      </c>
      <c r="G12" s="19">
        <f t="shared" si="10"/>
        <v>5290</v>
      </c>
      <c r="H12" s="2"/>
      <c r="I12" s="2">
        <f t="shared" si="10"/>
        <v>7190</v>
      </c>
      <c r="J12" s="19">
        <f t="shared" si="10"/>
        <v>5240</v>
      </c>
      <c r="K12" s="2"/>
      <c r="L12" s="2">
        <f t="shared" si="10"/>
        <v>7840</v>
      </c>
      <c r="M12" s="19">
        <f t="shared" si="10"/>
        <v>5690</v>
      </c>
      <c r="N12" s="2"/>
      <c r="O12" s="2">
        <f t="shared" si="10"/>
        <v>6990</v>
      </c>
      <c r="P12" s="19">
        <f t="shared" si="10"/>
        <v>5090</v>
      </c>
      <c r="Q12" s="21">
        <f t="shared" si="2"/>
        <v>0</v>
      </c>
      <c r="R12" s="21">
        <f t="shared" si="3"/>
        <v>7450</v>
      </c>
      <c r="S12" s="21">
        <f t="shared" si="4"/>
        <v>5400</v>
      </c>
    </row>
    <row r="13" spans="1:19" ht="15">
      <c r="A13" s="45" t="s">
        <v>12</v>
      </c>
      <c r="B13" s="2">
        <f>B29+740</f>
        <v>7040</v>
      </c>
      <c r="C13" s="2">
        <f>C29+740</f>
        <v>4940</v>
      </c>
      <c r="D13" s="2"/>
      <c r="E13" s="2">
        <f>E29+740</f>
        <v>7990</v>
      </c>
      <c r="F13" s="2">
        <f aca="true" t="shared" si="11" ref="F13:O13">F29+740</f>
        <v>5590</v>
      </c>
      <c r="G13" s="19"/>
      <c r="H13" s="2">
        <f t="shared" si="11"/>
        <v>8190</v>
      </c>
      <c r="I13" s="2">
        <f t="shared" si="11"/>
        <v>5690</v>
      </c>
      <c r="J13" s="19"/>
      <c r="K13" s="2">
        <f t="shared" si="11"/>
        <v>8890</v>
      </c>
      <c r="L13" s="2">
        <f t="shared" si="11"/>
        <v>6190</v>
      </c>
      <c r="M13" s="19"/>
      <c r="N13" s="2">
        <f t="shared" si="11"/>
        <v>8040</v>
      </c>
      <c r="O13" s="2">
        <f t="shared" si="11"/>
        <v>5490</v>
      </c>
      <c r="P13" s="19"/>
      <c r="Q13" s="21">
        <f t="shared" si="2"/>
        <v>8500</v>
      </c>
      <c r="R13" s="21">
        <f t="shared" si="3"/>
        <v>5850</v>
      </c>
      <c r="S13" s="21">
        <f t="shared" si="4"/>
        <v>0</v>
      </c>
    </row>
    <row r="14" spans="1:19" ht="15.75" thickBot="1">
      <c r="A14" s="46" t="s">
        <v>13</v>
      </c>
      <c r="B14" s="3">
        <f>B30+740</f>
        <v>7340</v>
      </c>
      <c r="C14" s="3">
        <f>C30+740</f>
        <v>5140</v>
      </c>
      <c r="D14" s="3">
        <f>D30+740</f>
        <v>3840</v>
      </c>
      <c r="E14" s="3">
        <f>E30+740</f>
        <v>9840</v>
      </c>
      <c r="F14" s="3">
        <f aca="true" t="shared" si="12" ref="F14:P14">F30+740</f>
        <v>6640</v>
      </c>
      <c r="G14" s="20">
        <f t="shared" si="12"/>
        <v>4390</v>
      </c>
      <c r="H14" s="3">
        <f t="shared" si="12"/>
        <v>9740</v>
      </c>
      <c r="I14" s="3">
        <f t="shared" si="12"/>
        <v>6440</v>
      </c>
      <c r="J14" s="20">
        <f t="shared" si="12"/>
        <v>4590</v>
      </c>
      <c r="K14" s="3">
        <f t="shared" si="12"/>
        <v>10500</v>
      </c>
      <c r="L14" s="3">
        <f t="shared" si="12"/>
        <v>6840</v>
      </c>
      <c r="M14" s="20">
        <f t="shared" si="12"/>
        <v>4890</v>
      </c>
      <c r="N14" s="3">
        <f t="shared" si="12"/>
        <v>8190</v>
      </c>
      <c r="O14" s="3">
        <f t="shared" si="12"/>
        <v>5690</v>
      </c>
      <c r="P14" s="20">
        <f t="shared" si="12"/>
        <v>4190</v>
      </c>
      <c r="Q14" s="21">
        <f t="shared" si="2"/>
        <v>9350</v>
      </c>
      <c r="R14" s="21">
        <f t="shared" si="3"/>
        <v>6300</v>
      </c>
      <c r="S14" s="21">
        <f t="shared" si="4"/>
        <v>4550</v>
      </c>
    </row>
    <row r="15" spans="1:10" ht="15">
      <c r="A15" s="60"/>
      <c r="B15" s="52"/>
      <c r="C15" s="53"/>
      <c r="D15" s="53"/>
      <c r="E15" s="53"/>
      <c r="F15" s="53"/>
      <c r="G15" s="53"/>
      <c r="H15" s="98"/>
      <c r="I15" s="99"/>
      <c r="J15" s="99"/>
    </row>
    <row r="16" ht="15">
      <c r="A16" s="4"/>
    </row>
    <row r="17" spans="1:19" ht="15">
      <c r="A17" s="80" t="s">
        <v>24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ht="15.75" thickBot="1"/>
    <row r="19" spans="1:19" ht="15.75" customHeight="1">
      <c r="A19" s="64"/>
      <c r="B19" s="82" t="s">
        <v>17</v>
      </c>
      <c r="C19" s="83"/>
      <c r="D19" s="84"/>
      <c r="E19" s="82" t="s">
        <v>18</v>
      </c>
      <c r="F19" s="83"/>
      <c r="G19" s="84"/>
      <c r="H19" s="82" t="s">
        <v>19</v>
      </c>
      <c r="I19" s="83"/>
      <c r="J19" s="84"/>
      <c r="K19" s="82" t="s">
        <v>20</v>
      </c>
      <c r="L19" s="83"/>
      <c r="M19" s="84"/>
      <c r="N19" s="82" t="s">
        <v>21</v>
      </c>
      <c r="O19" s="83"/>
      <c r="P19" s="84"/>
      <c r="Q19" s="82" t="s">
        <v>22</v>
      </c>
      <c r="R19" s="83"/>
      <c r="S19" s="84"/>
    </row>
    <row r="20" spans="1:19" ht="15">
      <c r="A20" s="63"/>
      <c r="B20" s="85" t="s">
        <v>15</v>
      </c>
      <c r="C20" s="86"/>
      <c r="D20" s="87"/>
      <c r="E20" s="85" t="s">
        <v>15</v>
      </c>
      <c r="F20" s="86"/>
      <c r="G20" s="87"/>
      <c r="H20" s="85" t="s">
        <v>15</v>
      </c>
      <c r="I20" s="86"/>
      <c r="J20" s="87"/>
      <c r="K20" s="85" t="s">
        <v>15</v>
      </c>
      <c r="L20" s="86"/>
      <c r="M20" s="87"/>
      <c r="N20" s="85" t="s">
        <v>15</v>
      </c>
      <c r="O20" s="86"/>
      <c r="P20" s="87"/>
      <c r="Q20" s="85" t="s">
        <v>15</v>
      </c>
      <c r="R20" s="86"/>
      <c r="S20" s="87"/>
    </row>
    <row r="21" spans="1:19" ht="64.5" thickBot="1">
      <c r="A21" s="23" t="s">
        <v>1</v>
      </c>
      <c r="B21" s="24" t="s">
        <v>2</v>
      </c>
      <c r="C21" s="25" t="s">
        <v>3</v>
      </c>
      <c r="D21" s="26" t="s">
        <v>4</v>
      </c>
      <c r="E21" s="24" t="s">
        <v>2</v>
      </c>
      <c r="F21" s="25" t="s">
        <v>3</v>
      </c>
      <c r="G21" s="26" t="s">
        <v>4</v>
      </c>
      <c r="H21" s="24" t="s">
        <v>2</v>
      </c>
      <c r="I21" s="25" t="s">
        <v>3</v>
      </c>
      <c r="J21" s="26" t="s">
        <v>4</v>
      </c>
      <c r="K21" s="24" t="s">
        <v>2</v>
      </c>
      <c r="L21" s="25" t="s">
        <v>3</v>
      </c>
      <c r="M21" s="26" t="s">
        <v>4</v>
      </c>
      <c r="N21" s="24" t="s">
        <v>2</v>
      </c>
      <c r="O21" s="25" t="s">
        <v>3</v>
      </c>
      <c r="P21" s="26" t="s">
        <v>4</v>
      </c>
      <c r="Q21" s="24" t="s">
        <v>2</v>
      </c>
      <c r="R21" s="25" t="s">
        <v>3</v>
      </c>
      <c r="S21" s="26" t="s">
        <v>4</v>
      </c>
    </row>
    <row r="22" spans="1:19" ht="15">
      <c r="A22" s="44" t="s">
        <v>5</v>
      </c>
      <c r="B22" s="54">
        <v>10100</v>
      </c>
      <c r="C22" s="55">
        <v>6750</v>
      </c>
      <c r="D22" s="55">
        <v>4700</v>
      </c>
      <c r="E22" s="32">
        <v>11850</v>
      </c>
      <c r="F22" s="67">
        <v>7900</v>
      </c>
      <c r="G22" s="33">
        <v>5550</v>
      </c>
      <c r="H22" s="32">
        <v>12400</v>
      </c>
      <c r="I22" s="67">
        <v>8250</v>
      </c>
      <c r="J22" s="33">
        <v>5800</v>
      </c>
      <c r="K22" s="34">
        <v>13950</v>
      </c>
      <c r="L22" s="67">
        <v>8500</v>
      </c>
      <c r="M22" s="35">
        <v>6550</v>
      </c>
      <c r="N22" s="34">
        <v>11150</v>
      </c>
      <c r="O22" s="67">
        <v>7450</v>
      </c>
      <c r="P22" s="35">
        <v>5200</v>
      </c>
      <c r="Q22" s="21">
        <f aca="true" t="shared" si="13" ref="Q22:Q30">CEILING((K22+N22)/2,50)</f>
        <v>12550</v>
      </c>
      <c r="R22" s="32">
        <f aca="true" t="shared" si="14" ref="R22:R30">CEILING((L22+O22)/2,50)</f>
        <v>8000</v>
      </c>
      <c r="S22" s="21">
        <f aca="true" t="shared" si="15" ref="S22:S30">CEILING((M22+P22)/2,50)</f>
        <v>5900</v>
      </c>
    </row>
    <row r="23" spans="1:19" ht="15">
      <c r="A23" s="45" t="s">
        <v>6</v>
      </c>
      <c r="B23" s="56">
        <v>10250</v>
      </c>
      <c r="C23" s="57">
        <v>6850</v>
      </c>
      <c r="D23" s="57">
        <v>4800</v>
      </c>
      <c r="E23" s="9">
        <v>12050</v>
      </c>
      <c r="F23" s="68">
        <v>8050</v>
      </c>
      <c r="G23" s="10">
        <v>5650</v>
      </c>
      <c r="H23" s="9">
        <v>12550</v>
      </c>
      <c r="I23" s="68">
        <v>8400</v>
      </c>
      <c r="J23" s="10">
        <v>5900</v>
      </c>
      <c r="K23" s="13">
        <v>14150</v>
      </c>
      <c r="L23" s="68">
        <v>8600</v>
      </c>
      <c r="M23" s="14">
        <v>6600</v>
      </c>
      <c r="N23" s="13">
        <v>11300</v>
      </c>
      <c r="O23" s="68">
        <v>7550</v>
      </c>
      <c r="P23" s="14">
        <v>5300</v>
      </c>
      <c r="Q23" s="21">
        <f t="shared" si="13"/>
        <v>12750</v>
      </c>
      <c r="R23" s="32">
        <f t="shared" si="14"/>
        <v>8100</v>
      </c>
      <c r="S23" s="21">
        <f t="shared" si="15"/>
        <v>5950</v>
      </c>
    </row>
    <row r="24" spans="1:19" ht="15">
      <c r="A24" s="45" t="s">
        <v>7</v>
      </c>
      <c r="B24" s="56"/>
      <c r="C24" s="57">
        <v>5950</v>
      </c>
      <c r="D24" s="57">
        <v>4200</v>
      </c>
      <c r="E24" s="9"/>
      <c r="F24" s="68">
        <v>6950</v>
      </c>
      <c r="G24" s="10">
        <v>4900</v>
      </c>
      <c r="H24" s="9"/>
      <c r="I24" s="68">
        <v>7150</v>
      </c>
      <c r="J24" s="10">
        <v>5000</v>
      </c>
      <c r="K24" s="13"/>
      <c r="L24" s="68">
        <v>8150</v>
      </c>
      <c r="M24" s="14">
        <v>5700</v>
      </c>
      <c r="N24" s="13"/>
      <c r="O24" s="68">
        <v>6550</v>
      </c>
      <c r="P24" s="14">
        <v>4650</v>
      </c>
      <c r="Q24" s="21">
        <f t="shared" si="13"/>
        <v>0</v>
      </c>
      <c r="R24" s="32">
        <f t="shared" si="14"/>
        <v>7350</v>
      </c>
      <c r="S24" s="21">
        <f t="shared" si="15"/>
        <v>5200</v>
      </c>
    </row>
    <row r="25" spans="1:19" ht="25.5">
      <c r="A25" s="45" t="s">
        <v>8</v>
      </c>
      <c r="B25" s="56">
        <v>6600</v>
      </c>
      <c r="C25" s="57">
        <v>4400</v>
      </c>
      <c r="D25" s="57"/>
      <c r="E25" s="9">
        <v>7800</v>
      </c>
      <c r="F25" s="68">
        <v>5200</v>
      </c>
      <c r="G25" s="10"/>
      <c r="H25" s="9">
        <v>8000</v>
      </c>
      <c r="I25" s="68">
        <v>5350</v>
      </c>
      <c r="J25" s="10"/>
      <c r="K25" s="13">
        <v>9050</v>
      </c>
      <c r="L25" s="68">
        <v>6050</v>
      </c>
      <c r="M25" s="14"/>
      <c r="N25" s="13">
        <v>7300</v>
      </c>
      <c r="O25" s="68">
        <v>4850</v>
      </c>
      <c r="P25" s="14"/>
      <c r="Q25" s="21">
        <f t="shared" si="13"/>
        <v>8200</v>
      </c>
      <c r="R25" s="32">
        <f t="shared" si="14"/>
        <v>5450</v>
      </c>
      <c r="S25" s="21">
        <f t="shared" si="15"/>
        <v>0</v>
      </c>
    </row>
    <row r="26" spans="1:19" ht="15">
      <c r="A26" s="45" t="s">
        <v>9</v>
      </c>
      <c r="B26" s="56">
        <v>7600</v>
      </c>
      <c r="C26" s="57">
        <v>5100</v>
      </c>
      <c r="D26" s="57">
        <v>3550</v>
      </c>
      <c r="E26" s="9">
        <v>8850</v>
      </c>
      <c r="F26" s="68">
        <v>5900</v>
      </c>
      <c r="G26" s="10">
        <v>4150</v>
      </c>
      <c r="H26" s="9">
        <v>9200</v>
      </c>
      <c r="I26" s="68">
        <v>6150</v>
      </c>
      <c r="J26" s="10">
        <v>4300</v>
      </c>
      <c r="K26" s="13">
        <v>10200</v>
      </c>
      <c r="L26" s="68">
        <v>6800</v>
      </c>
      <c r="M26" s="14">
        <v>4750</v>
      </c>
      <c r="N26" s="13">
        <v>8400</v>
      </c>
      <c r="O26" s="68">
        <v>5650</v>
      </c>
      <c r="P26" s="14">
        <v>3950</v>
      </c>
      <c r="Q26" s="21">
        <f t="shared" si="13"/>
        <v>9300</v>
      </c>
      <c r="R26" s="32">
        <f t="shared" si="14"/>
        <v>6250</v>
      </c>
      <c r="S26" s="21">
        <f t="shared" si="15"/>
        <v>4350</v>
      </c>
    </row>
    <row r="27" spans="1:19" ht="15">
      <c r="A27" s="45" t="s">
        <v>10</v>
      </c>
      <c r="B27" s="56">
        <v>7600</v>
      </c>
      <c r="C27" s="57">
        <v>5100</v>
      </c>
      <c r="D27" s="57">
        <v>3550</v>
      </c>
      <c r="E27" s="9">
        <v>8850</v>
      </c>
      <c r="F27" s="68">
        <v>5900</v>
      </c>
      <c r="G27" s="10">
        <v>4150</v>
      </c>
      <c r="H27" s="9">
        <v>9200</v>
      </c>
      <c r="I27" s="68">
        <v>6150</v>
      </c>
      <c r="J27" s="10">
        <v>4300</v>
      </c>
      <c r="K27" s="13">
        <v>10200</v>
      </c>
      <c r="L27" s="68">
        <v>6800</v>
      </c>
      <c r="M27" s="14">
        <v>4750</v>
      </c>
      <c r="N27" s="13">
        <v>8400</v>
      </c>
      <c r="O27" s="68">
        <v>5650</v>
      </c>
      <c r="P27" s="14">
        <v>3950</v>
      </c>
      <c r="Q27" s="21">
        <f t="shared" si="13"/>
        <v>9300</v>
      </c>
      <c r="R27" s="32">
        <f t="shared" si="14"/>
        <v>6250</v>
      </c>
      <c r="S27" s="21">
        <f t="shared" si="15"/>
        <v>4350</v>
      </c>
    </row>
    <row r="28" spans="1:19" ht="15">
      <c r="A28" s="45" t="s">
        <v>11</v>
      </c>
      <c r="B28" s="56"/>
      <c r="C28" s="57">
        <v>5650</v>
      </c>
      <c r="D28" s="57">
        <v>3950</v>
      </c>
      <c r="E28" s="9"/>
      <c r="F28" s="68">
        <v>6500</v>
      </c>
      <c r="G28" s="10">
        <v>4550</v>
      </c>
      <c r="H28" s="9"/>
      <c r="I28" s="68">
        <v>6450</v>
      </c>
      <c r="J28" s="10">
        <v>4500</v>
      </c>
      <c r="K28" s="13"/>
      <c r="L28" s="68">
        <v>7100</v>
      </c>
      <c r="M28" s="14">
        <v>4950</v>
      </c>
      <c r="N28" s="13"/>
      <c r="O28" s="68">
        <v>6250</v>
      </c>
      <c r="P28" s="14">
        <v>4350</v>
      </c>
      <c r="Q28" s="21">
        <f t="shared" si="13"/>
        <v>0</v>
      </c>
      <c r="R28" s="32">
        <f t="shared" si="14"/>
        <v>6700</v>
      </c>
      <c r="S28" s="21">
        <f t="shared" si="15"/>
        <v>4650</v>
      </c>
    </row>
    <row r="29" spans="1:19" ht="15">
      <c r="A29" s="45" t="s">
        <v>12</v>
      </c>
      <c r="B29" s="56">
        <v>6300</v>
      </c>
      <c r="C29" s="57">
        <v>4200</v>
      </c>
      <c r="D29" s="57"/>
      <c r="E29" s="9">
        <v>7250</v>
      </c>
      <c r="F29" s="68">
        <v>4850</v>
      </c>
      <c r="G29" s="10"/>
      <c r="H29" s="9">
        <v>7450</v>
      </c>
      <c r="I29" s="68">
        <v>4950</v>
      </c>
      <c r="J29" s="10"/>
      <c r="K29" s="13">
        <v>8150</v>
      </c>
      <c r="L29" s="68">
        <v>5450</v>
      </c>
      <c r="M29" s="14"/>
      <c r="N29" s="13">
        <v>7300</v>
      </c>
      <c r="O29" s="68">
        <v>4750</v>
      </c>
      <c r="P29" s="14"/>
      <c r="Q29" s="21">
        <f t="shared" si="13"/>
        <v>7750</v>
      </c>
      <c r="R29" s="32">
        <f t="shared" si="14"/>
        <v>5100</v>
      </c>
      <c r="S29" s="21">
        <f t="shared" si="15"/>
        <v>0</v>
      </c>
    </row>
    <row r="30" spans="1:19" ht="15.75" thickBot="1">
      <c r="A30" s="46" t="s">
        <v>13</v>
      </c>
      <c r="B30" s="58">
        <v>6600</v>
      </c>
      <c r="C30" s="59">
        <v>4400</v>
      </c>
      <c r="D30" s="59">
        <v>3100</v>
      </c>
      <c r="E30" s="11">
        <v>9100</v>
      </c>
      <c r="F30" s="69">
        <v>5900</v>
      </c>
      <c r="G30" s="12">
        <v>3650</v>
      </c>
      <c r="H30" s="11">
        <v>9000</v>
      </c>
      <c r="I30" s="69">
        <v>5700</v>
      </c>
      <c r="J30" s="12">
        <v>3850</v>
      </c>
      <c r="K30" s="15">
        <v>9760</v>
      </c>
      <c r="L30" s="69">
        <v>6100</v>
      </c>
      <c r="M30" s="18">
        <v>4150</v>
      </c>
      <c r="N30" s="15">
        <v>7450</v>
      </c>
      <c r="O30" s="69">
        <v>4950</v>
      </c>
      <c r="P30" s="18">
        <v>3450</v>
      </c>
      <c r="Q30" s="21">
        <f t="shared" si="13"/>
        <v>8650</v>
      </c>
      <c r="R30" s="32">
        <f t="shared" si="14"/>
        <v>5550</v>
      </c>
      <c r="S30" s="21">
        <f t="shared" si="15"/>
        <v>3800</v>
      </c>
    </row>
    <row r="31" spans="1:19" ht="15">
      <c r="A31" s="60"/>
      <c r="B31" s="53"/>
      <c r="C31" s="53"/>
      <c r="D31" s="53"/>
      <c r="E31" s="53"/>
      <c r="F31" s="53"/>
      <c r="G31" s="53"/>
      <c r="H31" s="99"/>
      <c r="I31" s="99"/>
      <c r="J31" s="99"/>
      <c r="P31" s="31"/>
      <c r="S31" s="31"/>
    </row>
    <row r="32" ht="15">
      <c r="A32" s="4"/>
    </row>
    <row r="33" spans="1:19" ht="15">
      <c r="A33" s="81" t="s">
        <v>25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ht="15.75" thickBot="1"/>
    <row r="35" spans="1:19" ht="15.75" customHeight="1">
      <c r="A35" s="62"/>
      <c r="B35" s="82" t="str">
        <f>B19</f>
        <v>с 09.01.2024 по 03.03.2024</v>
      </c>
      <c r="C35" s="83"/>
      <c r="D35" s="84"/>
      <c r="E35" s="82" t="str">
        <f>E19</f>
        <v>с 04.03.2024 по 12.05.2024</v>
      </c>
      <c r="F35" s="83"/>
      <c r="G35" s="84"/>
      <c r="H35" s="82" t="str">
        <f>H19</f>
        <v>с 13.05.2024 по 01.09.2024</v>
      </c>
      <c r="I35" s="83"/>
      <c r="J35" s="84"/>
      <c r="K35" s="82" t="str">
        <f>K19</f>
        <v>с 02.09.2024 по 17.11.2024</v>
      </c>
      <c r="L35" s="83"/>
      <c r="M35" s="84"/>
      <c r="N35" s="82" t="str">
        <f>N19</f>
        <v>с 18.11.2024 по 02.03.2025</v>
      </c>
      <c r="O35" s="83"/>
      <c r="P35" s="84"/>
      <c r="Q35" s="82" t="str">
        <f>Q19</f>
        <v>с 28.12.2024 по 12.01.2025</v>
      </c>
      <c r="R35" s="83"/>
      <c r="S35" s="84"/>
    </row>
    <row r="36" spans="1:19" ht="15">
      <c r="A36" s="61"/>
      <c r="B36" s="85" t="s">
        <v>16</v>
      </c>
      <c r="C36" s="86"/>
      <c r="D36" s="87"/>
      <c r="E36" s="85" t="s">
        <v>16</v>
      </c>
      <c r="F36" s="86"/>
      <c r="G36" s="87"/>
      <c r="H36" s="85" t="s">
        <v>16</v>
      </c>
      <c r="I36" s="86"/>
      <c r="J36" s="87"/>
      <c r="K36" s="85" t="s">
        <v>16</v>
      </c>
      <c r="L36" s="86"/>
      <c r="M36" s="87"/>
      <c r="N36" s="85" t="s">
        <v>16</v>
      </c>
      <c r="O36" s="86"/>
      <c r="P36" s="87"/>
      <c r="Q36" s="85" t="s">
        <v>16</v>
      </c>
      <c r="R36" s="86"/>
      <c r="S36" s="87"/>
    </row>
    <row r="37" spans="1:19" ht="64.5" thickBot="1">
      <c r="A37" s="37" t="s">
        <v>1</v>
      </c>
      <c r="B37" s="24" t="s">
        <v>2</v>
      </c>
      <c r="C37" s="25" t="s">
        <v>3</v>
      </c>
      <c r="D37" s="26" t="s">
        <v>4</v>
      </c>
      <c r="E37" s="24" t="s">
        <v>2</v>
      </c>
      <c r="F37" s="25" t="s">
        <v>3</v>
      </c>
      <c r="G37" s="26" t="s">
        <v>4</v>
      </c>
      <c r="H37" s="24" t="s">
        <v>2</v>
      </c>
      <c r="I37" s="25" t="s">
        <v>3</v>
      </c>
      <c r="J37" s="26" t="s">
        <v>4</v>
      </c>
      <c r="K37" s="24" t="s">
        <v>2</v>
      </c>
      <c r="L37" s="25" t="s">
        <v>3</v>
      </c>
      <c r="M37" s="26" t="s">
        <v>4</v>
      </c>
      <c r="N37" s="24" t="s">
        <v>2</v>
      </c>
      <c r="O37" s="25" t="s">
        <v>3</v>
      </c>
      <c r="P37" s="26" t="s">
        <v>4</v>
      </c>
      <c r="Q37" s="24" t="s">
        <v>2</v>
      </c>
      <c r="R37" s="25" t="s">
        <v>3</v>
      </c>
      <c r="S37" s="26" t="s">
        <v>4</v>
      </c>
    </row>
    <row r="38" spans="1:19" ht="15">
      <c r="A38" s="47" t="s">
        <v>5</v>
      </c>
      <c r="B38" s="36">
        <f aca="true" t="shared" si="16" ref="B38:P38">B22+320</f>
        <v>10420</v>
      </c>
      <c r="C38" s="36">
        <f t="shared" si="16"/>
        <v>7070</v>
      </c>
      <c r="D38" s="36">
        <f t="shared" si="16"/>
        <v>5020</v>
      </c>
      <c r="E38" s="36">
        <f t="shared" si="16"/>
        <v>12170</v>
      </c>
      <c r="F38" s="36">
        <f t="shared" si="16"/>
        <v>8220</v>
      </c>
      <c r="G38" s="36">
        <f t="shared" si="16"/>
        <v>5870</v>
      </c>
      <c r="H38" s="36">
        <f t="shared" si="16"/>
        <v>12720</v>
      </c>
      <c r="I38" s="36">
        <f t="shared" si="16"/>
        <v>8570</v>
      </c>
      <c r="J38" s="36">
        <f t="shared" si="16"/>
        <v>6120</v>
      </c>
      <c r="K38" s="36">
        <f t="shared" si="16"/>
        <v>14270</v>
      </c>
      <c r="L38" s="36">
        <f t="shared" si="16"/>
        <v>8820</v>
      </c>
      <c r="M38" s="36">
        <f t="shared" si="16"/>
        <v>6870</v>
      </c>
      <c r="N38" s="36">
        <f t="shared" si="16"/>
        <v>11470</v>
      </c>
      <c r="O38" s="36">
        <f t="shared" si="16"/>
        <v>7770</v>
      </c>
      <c r="P38" s="40">
        <f t="shared" si="16"/>
        <v>5520</v>
      </c>
      <c r="Q38" s="21">
        <f aca="true" t="shared" si="17" ref="Q38:Q46">CEILING((K38+N38)/2,50)</f>
        <v>12900</v>
      </c>
      <c r="R38" s="21">
        <f aca="true" t="shared" si="18" ref="R38:R46">CEILING((L38+O38)/2,50)</f>
        <v>8300</v>
      </c>
      <c r="S38" s="21">
        <f aca="true" t="shared" si="19" ref="S38:S46">CEILING((M38+P38)/2,50)</f>
        <v>6200</v>
      </c>
    </row>
    <row r="39" spans="1:19" ht="15">
      <c r="A39" s="48" t="s">
        <v>6</v>
      </c>
      <c r="B39" s="16">
        <f aca="true" t="shared" si="20" ref="B39:P39">B23+320</f>
        <v>10570</v>
      </c>
      <c r="C39" s="16">
        <f t="shared" si="20"/>
        <v>7170</v>
      </c>
      <c r="D39" s="16">
        <f t="shared" si="20"/>
        <v>5120</v>
      </c>
      <c r="E39" s="16">
        <f t="shared" si="20"/>
        <v>12370</v>
      </c>
      <c r="F39" s="16">
        <f t="shared" si="20"/>
        <v>8370</v>
      </c>
      <c r="G39" s="16">
        <f t="shared" si="20"/>
        <v>5970</v>
      </c>
      <c r="H39" s="16">
        <f t="shared" si="20"/>
        <v>12870</v>
      </c>
      <c r="I39" s="16">
        <f t="shared" si="20"/>
        <v>8720</v>
      </c>
      <c r="J39" s="16">
        <f t="shared" si="20"/>
        <v>6220</v>
      </c>
      <c r="K39" s="16">
        <f t="shared" si="20"/>
        <v>14470</v>
      </c>
      <c r="L39" s="16">
        <f t="shared" si="20"/>
        <v>8920</v>
      </c>
      <c r="M39" s="16">
        <f t="shared" si="20"/>
        <v>6920</v>
      </c>
      <c r="N39" s="16">
        <f t="shared" si="20"/>
        <v>11620</v>
      </c>
      <c r="O39" s="16">
        <f t="shared" si="20"/>
        <v>7870</v>
      </c>
      <c r="P39" s="38">
        <f t="shared" si="20"/>
        <v>5620</v>
      </c>
      <c r="Q39" s="21">
        <f t="shared" si="17"/>
        <v>13050</v>
      </c>
      <c r="R39" s="21">
        <f t="shared" si="18"/>
        <v>8400</v>
      </c>
      <c r="S39" s="21">
        <f t="shared" si="19"/>
        <v>6300</v>
      </c>
    </row>
    <row r="40" spans="1:19" ht="15">
      <c r="A40" s="48" t="s">
        <v>7</v>
      </c>
      <c r="B40" s="16"/>
      <c r="C40" s="16">
        <f>C24+350</f>
        <v>6300</v>
      </c>
      <c r="D40" s="16">
        <f>D24+350</f>
        <v>4550</v>
      </c>
      <c r="E40" s="16"/>
      <c r="F40" s="16">
        <f>F24+350</f>
        <v>7300</v>
      </c>
      <c r="G40" s="16">
        <f>G24+350</f>
        <v>5250</v>
      </c>
      <c r="H40" s="16"/>
      <c r="I40" s="16">
        <f>I24+350</f>
        <v>7500</v>
      </c>
      <c r="J40" s="16">
        <f>J24+350</f>
        <v>5350</v>
      </c>
      <c r="K40" s="16"/>
      <c r="L40" s="16">
        <f>L24+350</f>
        <v>8500</v>
      </c>
      <c r="M40" s="16">
        <f>M24+350</f>
        <v>6050</v>
      </c>
      <c r="N40" s="16"/>
      <c r="O40" s="16">
        <f>O24+350</f>
        <v>6900</v>
      </c>
      <c r="P40" s="38">
        <f>P24+350</f>
        <v>5000</v>
      </c>
      <c r="Q40" s="21">
        <f t="shared" si="17"/>
        <v>0</v>
      </c>
      <c r="R40" s="21">
        <f t="shared" si="18"/>
        <v>7700</v>
      </c>
      <c r="S40" s="21">
        <f t="shared" si="19"/>
        <v>5550</v>
      </c>
    </row>
    <row r="41" spans="1:19" ht="25.5">
      <c r="A41" s="48" t="s">
        <v>8</v>
      </c>
      <c r="B41" s="16">
        <f aca="true" t="shared" si="21" ref="B41:C46">B25+350</f>
        <v>6950</v>
      </c>
      <c r="C41" s="16">
        <f t="shared" si="21"/>
        <v>4750</v>
      </c>
      <c r="D41" s="16"/>
      <c r="E41" s="16">
        <f aca="true" t="shared" si="22" ref="E41:F43">E25+350</f>
        <v>8150</v>
      </c>
      <c r="F41" s="16">
        <f t="shared" si="22"/>
        <v>5550</v>
      </c>
      <c r="G41" s="16"/>
      <c r="H41" s="16">
        <f aca="true" t="shared" si="23" ref="H41:I43">H25+350</f>
        <v>8350</v>
      </c>
      <c r="I41" s="16">
        <f t="shared" si="23"/>
        <v>5700</v>
      </c>
      <c r="J41" s="16"/>
      <c r="K41" s="16">
        <f aca="true" t="shared" si="24" ref="K41:L43">K25+350</f>
        <v>9400</v>
      </c>
      <c r="L41" s="16">
        <f t="shared" si="24"/>
        <v>6400</v>
      </c>
      <c r="M41" s="16"/>
      <c r="N41" s="16">
        <f aca="true" t="shared" si="25" ref="N41:O43">N25+350</f>
        <v>7650</v>
      </c>
      <c r="O41" s="16">
        <f t="shared" si="25"/>
        <v>5200</v>
      </c>
      <c r="P41" s="38"/>
      <c r="Q41" s="21">
        <f t="shared" si="17"/>
        <v>8550</v>
      </c>
      <c r="R41" s="21">
        <f t="shared" si="18"/>
        <v>5800</v>
      </c>
      <c r="S41" s="21">
        <f t="shared" si="19"/>
        <v>0</v>
      </c>
    </row>
    <row r="42" spans="1:19" ht="15">
      <c r="A42" s="48" t="s">
        <v>9</v>
      </c>
      <c r="B42" s="16">
        <f t="shared" si="21"/>
        <v>7950</v>
      </c>
      <c r="C42" s="16">
        <f t="shared" si="21"/>
        <v>5450</v>
      </c>
      <c r="D42" s="16">
        <f>D26+350</f>
        <v>3900</v>
      </c>
      <c r="E42" s="16">
        <f t="shared" si="22"/>
        <v>9200</v>
      </c>
      <c r="F42" s="16">
        <f t="shared" si="22"/>
        <v>6250</v>
      </c>
      <c r="G42" s="16">
        <f>G26+350</f>
        <v>4500</v>
      </c>
      <c r="H42" s="16">
        <f t="shared" si="23"/>
        <v>9550</v>
      </c>
      <c r="I42" s="16">
        <f t="shared" si="23"/>
        <v>6500</v>
      </c>
      <c r="J42" s="16">
        <f>J26+350</f>
        <v>4650</v>
      </c>
      <c r="K42" s="16">
        <f t="shared" si="24"/>
        <v>10550</v>
      </c>
      <c r="L42" s="16">
        <f t="shared" si="24"/>
        <v>7150</v>
      </c>
      <c r="M42" s="16">
        <f>M26+350</f>
        <v>5100</v>
      </c>
      <c r="N42" s="16">
        <f t="shared" si="25"/>
        <v>8750</v>
      </c>
      <c r="O42" s="16">
        <f t="shared" si="25"/>
        <v>6000</v>
      </c>
      <c r="P42" s="38">
        <f>P26+350</f>
        <v>4300</v>
      </c>
      <c r="Q42" s="21">
        <f t="shared" si="17"/>
        <v>9650</v>
      </c>
      <c r="R42" s="21">
        <f t="shared" si="18"/>
        <v>6600</v>
      </c>
      <c r="S42" s="21">
        <f t="shared" si="19"/>
        <v>4700</v>
      </c>
    </row>
    <row r="43" spans="1:19" ht="15">
      <c r="A43" s="48" t="s">
        <v>10</v>
      </c>
      <c r="B43" s="16">
        <f t="shared" si="21"/>
        <v>7950</v>
      </c>
      <c r="C43" s="16">
        <f t="shared" si="21"/>
        <v>5450</v>
      </c>
      <c r="D43" s="16">
        <f>D27+350</f>
        <v>3900</v>
      </c>
      <c r="E43" s="16">
        <f t="shared" si="22"/>
        <v>9200</v>
      </c>
      <c r="F43" s="16">
        <f t="shared" si="22"/>
        <v>6250</v>
      </c>
      <c r="G43" s="16">
        <f>G27+350</f>
        <v>4500</v>
      </c>
      <c r="H43" s="16">
        <f t="shared" si="23"/>
        <v>9550</v>
      </c>
      <c r="I43" s="16">
        <f t="shared" si="23"/>
        <v>6500</v>
      </c>
      <c r="J43" s="16">
        <f>J27+350</f>
        <v>4650</v>
      </c>
      <c r="K43" s="16">
        <f t="shared" si="24"/>
        <v>10550</v>
      </c>
      <c r="L43" s="16">
        <f t="shared" si="24"/>
        <v>7150</v>
      </c>
      <c r="M43" s="16">
        <f>M27+350</f>
        <v>5100</v>
      </c>
      <c r="N43" s="16">
        <f t="shared" si="25"/>
        <v>8750</v>
      </c>
      <c r="O43" s="16">
        <f t="shared" si="25"/>
        <v>6000</v>
      </c>
      <c r="P43" s="38">
        <f>P27+350</f>
        <v>4300</v>
      </c>
      <c r="Q43" s="21">
        <f t="shared" si="17"/>
        <v>9650</v>
      </c>
      <c r="R43" s="21">
        <f t="shared" si="18"/>
        <v>6600</v>
      </c>
      <c r="S43" s="21">
        <f t="shared" si="19"/>
        <v>4700</v>
      </c>
    </row>
    <row r="44" spans="1:19" ht="15">
      <c r="A44" s="48" t="s">
        <v>11</v>
      </c>
      <c r="B44" s="16">
        <f t="shared" si="21"/>
        <v>350</v>
      </c>
      <c r="C44" s="16">
        <f t="shared" si="21"/>
        <v>6000</v>
      </c>
      <c r="D44" s="16">
        <f>D28+350</f>
        <v>4300</v>
      </c>
      <c r="E44" s="16"/>
      <c r="F44" s="16">
        <f>F28+350</f>
        <v>6850</v>
      </c>
      <c r="G44" s="16">
        <f>G28+350</f>
        <v>4900</v>
      </c>
      <c r="H44" s="16"/>
      <c r="I44" s="16">
        <f>I28+350</f>
        <v>6800</v>
      </c>
      <c r="J44" s="16">
        <f>J28+350</f>
        <v>4850</v>
      </c>
      <c r="K44" s="16"/>
      <c r="L44" s="16">
        <f>L28+350</f>
        <v>7450</v>
      </c>
      <c r="M44" s="16">
        <f>M28+350</f>
        <v>5300</v>
      </c>
      <c r="N44" s="16"/>
      <c r="O44" s="16">
        <f>O28+350</f>
        <v>6600</v>
      </c>
      <c r="P44" s="38">
        <f>P28+350</f>
        <v>4700</v>
      </c>
      <c r="Q44" s="21">
        <f t="shared" si="17"/>
        <v>0</v>
      </c>
      <c r="R44" s="21">
        <f t="shared" si="18"/>
        <v>7050</v>
      </c>
      <c r="S44" s="21">
        <f t="shared" si="19"/>
        <v>5000</v>
      </c>
    </row>
    <row r="45" spans="1:19" ht="15">
      <c r="A45" s="48" t="s">
        <v>12</v>
      </c>
      <c r="B45" s="16">
        <f t="shared" si="21"/>
        <v>6650</v>
      </c>
      <c r="C45" s="16">
        <f t="shared" si="21"/>
        <v>4550</v>
      </c>
      <c r="D45" s="16"/>
      <c r="E45" s="16">
        <f>E29+350</f>
        <v>7600</v>
      </c>
      <c r="F45" s="16">
        <f>F29+350</f>
        <v>5200</v>
      </c>
      <c r="G45" s="16"/>
      <c r="H45" s="16">
        <f>H29+350</f>
        <v>7800</v>
      </c>
      <c r="I45" s="16">
        <f>I29+350</f>
        <v>5300</v>
      </c>
      <c r="J45" s="16"/>
      <c r="K45" s="16">
        <f>K29+350</f>
        <v>8500</v>
      </c>
      <c r="L45" s="16">
        <f>L29+350</f>
        <v>5800</v>
      </c>
      <c r="M45" s="16"/>
      <c r="N45" s="16">
        <f>N29+350</f>
        <v>7650</v>
      </c>
      <c r="O45" s="16">
        <f>O29+350</f>
        <v>5100</v>
      </c>
      <c r="P45" s="38"/>
      <c r="Q45" s="21">
        <f t="shared" si="17"/>
        <v>8100</v>
      </c>
      <c r="R45" s="21">
        <f t="shared" si="18"/>
        <v>5450</v>
      </c>
      <c r="S45" s="21">
        <f t="shared" si="19"/>
        <v>0</v>
      </c>
    </row>
    <row r="46" spans="1:19" ht="15.75" thickBot="1">
      <c r="A46" s="49" t="s">
        <v>13</v>
      </c>
      <c r="B46" s="17">
        <f t="shared" si="21"/>
        <v>6950</v>
      </c>
      <c r="C46" s="17">
        <f t="shared" si="21"/>
        <v>4750</v>
      </c>
      <c r="D46" s="17">
        <f>D30+350</f>
        <v>3450</v>
      </c>
      <c r="E46" s="17">
        <f>E30+350</f>
        <v>9450</v>
      </c>
      <c r="F46" s="17">
        <f>F30+350</f>
        <v>6250</v>
      </c>
      <c r="G46" s="17">
        <f>G30+350</f>
        <v>4000</v>
      </c>
      <c r="H46" s="17">
        <f>H30+350</f>
        <v>9350</v>
      </c>
      <c r="I46" s="17">
        <f>I30+350</f>
        <v>6050</v>
      </c>
      <c r="J46" s="17">
        <f>J30+350</f>
        <v>4200</v>
      </c>
      <c r="K46" s="17">
        <f>K30+350</f>
        <v>10110</v>
      </c>
      <c r="L46" s="17">
        <f>L30+350</f>
        <v>6450</v>
      </c>
      <c r="M46" s="17">
        <f>M30+350</f>
        <v>4500</v>
      </c>
      <c r="N46" s="17">
        <f>N30+350</f>
        <v>7800</v>
      </c>
      <c r="O46" s="17">
        <f>O30+350</f>
        <v>5300</v>
      </c>
      <c r="P46" s="39">
        <f>P30+350</f>
        <v>3800</v>
      </c>
      <c r="Q46" s="21">
        <f t="shared" si="17"/>
        <v>9000</v>
      </c>
      <c r="R46" s="21">
        <f t="shared" si="18"/>
        <v>5900</v>
      </c>
      <c r="S46" s="21">
        <f t="shared" si="19"/>
        <v>4150</v>
      </c>
    </row>
    <row r="47" spans="1:10" ht="15">
      <c r="A47" s="60"/>
      <c r="B47" s="50"/>
      <c r="C47" s="51"/>
      <c r="D47" s="51"/>
      <c r="H47" s="100"/>
      <c r="I47" s="97"/>
      <c r="J47" s="97"/>
    </row>
    <row r="48" spans="1:10" ht="15">
      <c r="A48" s="60"/>
      <c r="B48" s="50"/>
      <c r="C48" s="51"/>
      <c r="D48" s="51"/>
      <c r="H48" s="66"/>
      <c r="I48" s="65"/>
      <c r="J48" s="65"/>
    </row>
    <row r="49" spans="1:19" ht="15">
      <c r="A49" s="81" t="s">
        <v>26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</row>
    <row r="50" ht="15.75" thickBot="1">
      <c r="A50" s="4"/>
    </row>
    <row r="51" spans="1:19" ht="15">
      <c r="A51" s="64"/>
      <c r="B51" s="82" t="str">
        <f>B19</f>
        <v>с 09.01.2024 по 03.03.2024</v>
      </c>
      <c r="C51" s="83"/>
      <c r="D51" s="84"/>
      <c r="E51" s="82"/>
      <c r="F51" s="83"/>
      <c r="G51" s="84"/>
      <c r="H51" s="82" t="str">
        <f>H19</f>
        <v>с 13.05.2024 по 01.09.2024</v>
      </c>
      <c r="I51" s="83"/>
      <c r="J51" s="84"/>
      <c r="K51" s="94" t="str">
        <f>K19</f>
        <v>с 02.09.2024 по 17.11.2024</v>
      </c>
      <c r="L51" s="95"/>
      <c r="M51" s="96"/>
      <c r="N51" s="82" t="str">
        <f>N19</f>
        <v>с 18.11.2024 по 02.03.2025</v>
      </c>
      <c r="O51" s="83"/>
      <c r="P51" s="84"/>
      <c r="Q51" s="82" t="str">
        <f>Q19</f>
        <v>с 28.12.2024 по 12.01.2025</v>
      </c>
      <c r="R51" s="83"/>
      <c r="S51" s="84"/>
    </row>
    <row r="52" spans="1:19" ht="15">
      <c r="A52" s="63"/>
      <c r="B52" s="88" t="s">
        <v>0</v>
      </c>
      <c r="C52" s="89"/>
      <c r="D52" s="90"/>
      <c r="E52" s="88"/>
      <c r="F52" s="89"/>
      <c r="G52" s="90"/>
      <c r="H52" s="88" t="s">
        <v>0</v>
      </c>
      <c r="I52" s="89"/>
      <c r="J52" s="90"/>
      <c r="K52" s="91" t="s">
        <v>0</v>
      </c>
      <c r="L52" s="92"/>
      <c r="M52" s="93"/>
      <c r="N52" s="88" t="s">
        <v>0</v>
      </c>
      <c r="O52" s="89"/>
      <c r="P52" s="90"/>
      <c r="Q52" s="88" t="s">
        <v>0</v>
      </c>
      <c r="R52" s="89"/>
      <c r="S52" s="90"/>
    </row>
    <row r="53" spans="1:19" ht="64.5" thickBot="1">
      <c r="A53" s="23" t="s">
        <v>1</v>
      </c>
      <c r="B53" s="24" t="s">
        <v>2</v>
      </c>
      <c r="C53" s="25" t="s">
        <v>3</v>
      </c>
      <c r="D53" s="26" t="s">
        <v>4</v>
      </c>
      <c r="E53" s="24"/>
      <c r="F53" s="25"/>
      <c r="G53" s="26"/>
      <c r="H53" s="24" t="s">
        <v>2</v>
      </c>
      <c r="I53" s="25" t="s">
        <v>3</v>
      </c>
      <c r="J53" s="26" t="s">
        <v>4</v>
      </c>
      <c r="K53" s="70" t="s">
        <v>2</v>
      </c>
      <c r="L53" s="71" t="s">
        <v>3</v>
      </c>
      <c r="M53" s="72" t="s">
        <v>4</v>
      </c>
      <c r="N53" s="24" t="s">
        <v>2</v>
      </c>
      <c r="O53" s="25" t="s">
        <v>3</v>
      </c>
      <c r="P53" s="26" t="s">
        <v>4</v>
      </c>
      <c r="Q53" s="24" t="s">
        <v>2</v>
      </c>
      <c r="R53" s="25" t="s">
        <v>3</v>
      </c>
      <c r="S53" s="26" t="s">
        <v>4</v>
      </c>
    </row>
    <row r="54" spans="1:19" ht="15">
      <c r="A54" s="41" t="s">
        <v>5</v>
      </c>
      <c r="B54" s="21">
        <f aca="true" t="shared" si="26" ref="B54:P54">B22-1430</f>
        <v>8670</v>
      </c>
      <c r="C54" s="21">
        <f t="shared" si="26"/>
        <v>5320</v>
      </c>
      <c r="D54" s="21">
        <f t="shared" si="26"/>
        <v>3270</v>
      </c>
      <c r="E54" s="21"/>
      <c r="F54" s="21"/>
      <c r="G54" s="22"/>
      <c r="H54" s="21">
        <f t="shared" si="26"/>
        <v>10970</v>
      </c>
      <c r="I54" s="21">
        <f t="shared" si="26"/>
        <v>6820</v>
      </c>
      <c r="J54" s="22">
        <f t="shared" si="26"/>
        <v>4370</v>
      </c>
      <c r="K54" s="73">
        <f t="shared" si="26"/>
        <v>12520</v>
      </c>
      <c r="L54" s="73">
        <f t="shared" si="26"/>
        <v>7070</v>
      </c>
      <c r="M54" s="74">
        <f t="shared" si="26"/>
        <v>5120</v>
      </c>
      <c r="N54" s="21">
        <f t="shared" si="26"/>
        <v>9720</v>
      </c>
      <c r="O54" s="21">
        <f t="shared" si="26"/>
        <v>6020</v>
      </c>
      <c r="P54" s="22">
        <f t="shared" si="26"/>
        <v>3770</v>
      </c>
      <c r="Q54" s="21">
        <f>CEILING((K54+N54)/2,50)</f>
        <v>11150</v>
      </c>
      <c r="R54" s="21">
        <f aca="true" t="shared" si="27" ref="R54:R62">CEILING((L54+O54)/2,50)</f>
        <v>6550</v>
      </c>
      <c r="S54" s="21">
        <f aca="true" t="shared" si="28" ref="S54:S62">CEILING((M54+P54)/2,50)</f>
        <v>4450</v>
      </c>
    </row>
    <row r="55" spans="1:19" ht="15">
      <c r="A55" s="42" t="s">
        <v>6</v>
      </c>
      <c r="B55" s="2">
        <f aca="true" t="shared" si="29" ref="B55:P55">B23-1430</f>
        <v>8820</v>
      </c>
      <c r="C55" s="2">
        <f t="shared" si="29"/>
        <v>5420</v>
      </c>
      <c r="D55" s="2">
        <f t="shared" si="29"/>
        <v>3370</v>
      </c>
      <c r="E55" s="2"/>
      <c r="F55" s="2"/>
      <c r="G55" s="19"/>
      <c r="H55" s="2">
        <f t="shared" si="29"/>
        <v>11120</v>
      </c>
      <c r="I55" s="2">
        <f t="shared" si="29"/>
        <v>6970</v>
      </c>
      <c r="J55" s="19">
        <f t="shared" si="29"/>
        <v>4470</v>
      </c>
      <c r="K55" s="75">
        <f t="shared" si="29"/>
        <v>12720</v>
      </c>
      <c r="L55" s="75">
        <f t="shared" si="29"/>
        <v>7170</v>
      </c>
      <c r="M55" s="76">
        <f t="shared" si="29"/>
        <v>5170</v>
      </c>
      <c r="N55" s="2">
        <f t="shared" si="29"/>
        <v>9870</v>
      </c>
      <c r="O55" s="2">
        <f t="shared" si="29"/>
        <v>6120</v>
      </c>
      <c r="P55" s="19">
        <f t="shared" si="29"/>
        <v>3870</v>
      </c>
      <c r="Q55" s="21">
        <f aca="true" t="shared" si="30" ref="Q55:Q62">CEILING((K55+N55)/2,50)</f>
        <v>11300</v>
      </c>
      <c r="R55" s="21">
        <f t="shared" si="27"/>
        <v>6650</v>
      </c>
      <c r="S55" s="21">
        <f t="shared" si="28"/>
        <v>4550</v>
      </c>
    </row>
    <row r="56" spans="1:19" ht="15">
      <c r="A56" s="42" t="s">
        <v>7</v>
      </c>
      <c r="B56" s="2"/>
      <c r="C56" s="2">
        <f>C24-1080</f>
        <v>4870</v>
      </c>
      <c r="D56" s="2">
        <f>D24-1080</f>
        <v>3120</v>
      </c>
      <c r="E56" s="2"/>
      <c r="F56" s="2"/>
      <c r="G56" s="19"/>
      <c r="H56" s="2"/>
      <c r="I56" s="2">
        <f>I24-1080</f>
        <v>6070</v>
      </c>
      <c r="J56" s="19">
        <f>J24-1080</f>
        <v>3920</v>
      </c>
      <c r="K56" s="75"/>
      <c r="L56" s="75">
        <f>L24-1080</f>
        <v>7070</v>
      </c>
      <c r="M56" s="76">
        <f>M24-1080</f>
        <v>4620</v>
      </c>
      <c r="N56" s="2"/>
      <c r="O56" s="2">
        <f>O24-1080</f>
        <v>5470</v>
      </c>
      <c r="P56" s="19">
        <f>P24-1080</f>
        <v>3570</v>
      </c>
      <c r="Q56" s="21">
        <f t="shared" si="30"/>
        <v>0</v>
      </c>
      <c r="R56" s="21">
        <f t="shared" si="27"/>
        <v>6300</v>
      </c>
      <c r="S56" s="21">
        <f t="shared" si="28"/>
        <v>4100</v>
      </c>
    </row>
    <row r="57" spans="1:19" ht="25.5">
      <c r="A57" s="42" t="s">
        <v>8</v>
      </c>
      <c r="B57" s="2">
        <f aca="true" t="shared" si="31" ref="B57:C59">B25-1080</f>
        <v>5520</v>
      </c>
      <c r="C57" s="2">
        <f t="shared" si="31"/>
        <v>3320</v>
      </c>
      <c r="D57" s="2"/>
      <c r="E57" s="2"/>
      <c r="F57" s="2"/>
      <c r="G57" s="19"/>
      <c r="H57" s="2">
        <f aca="true" t="shared" si="32" ref="H57:I59">H25-1080</f>
        <v>6920</v>
      </c>
      <c r="I57" s="2">
        <f t="shared" si="32"/>
        <v>4270</v>
      </c>
      <c r="J57" s="19"/>
      <c r="K57" s="75">
        <f aca="true" t="shared" si="33" ref="K57:L59">K25-1080</f>
        <v>7970</v>
      </c>
      <c r="L57" s="75">
        <f t="shared" si="33"/>
        <v>4970</v>
      </c>
      <c r="M57" s="76"/>
      <c r="N57" s="2">
        <f aca="true" t="shared" si="34" ref="N57:O59">N25-1080</f>
        <v>6220</v>
      </c>
      <c r="O57" s="2">
        <f t="shared" si="34"/>
        <v>3770</v>
      </c>
      <c r="P57" s="19"/>
      <c r="Q57" s="21">
        <f t="shared" si="30"/>
        <v>7100</v>
      </c>
      <c r="R57" s="21">
        <f t="shared" si="27"/>
        <v>4400</v>
      </c>
      <c r="S57" s="21">
        <f t="shared" si="28"/>
        <v>0</v>
      </c>
    </row>
    <row r="58" spans="1:19" ht="15">
      <c r="A58" s="42" t="s">
        <v>9</v>
      </c>
      <c r="B58" s="2">
        <f t="shared" si="31"/>
        <v>6520</v>
      </c>
      <c r="C58" s="2">
        <f t="shared" si="31"/>
        <v>4020</v>
      </c>
      <c r="D58" s="2">
        <f>D26-1080</f>
        <v>2470</v>
      </c>
      <c r="E58" s="2"/>
      <c r="F58" s="2"/>
      <c r="G58" s="19"/>
      <c r="H58" s="2">
        <f t="shared" si="32"/>
        <v>8120</v>
      </c>
      <c r="I58" s="2">
        <f t="shared" si="32"/>
        <v>5070</v>
      </c>
      <c r="J58" s="19">
        <f>J26-1080</f>
        <v>3220</v>
      </c>
      <c r="K58" s="75">
        <f t="shared" si="33"/>
        <v>9120</v>
      </c>
      <c r="L58" s="75">
        <f t="shared" si="33"/>
        <v>5720</v>
      </c>
      <c r="M58" s="76">
        <f>M26-1080</f>
        <v>3670</v>
      </c>
      <c r="N58" s="2">
        <f t="shared" si="34"/>
        <v>7320</v>
      </c>
      <c r="O58" s="2">
        <f t="shared" si="34"/>
        <v>4570</v>
      </c>
      <c r="P58" s="19">
        <f>P26-1080</f>
        <v>2870</v>
      </c>
      <c r="Q58" s="21">
        <f t="shared" si="30"/>
        <v>8250</v>
      </c>
      <c r="R58" s="21">
        <f t="shared" si="27"/>
        <v>5150</v>
      </c>
      <c r="S58" s="21">
        <f t="shared" si="28"/>
        <v>3300</v>
      </c>
    </row>
    <row r="59" spans="1:19" ht="15">
      <c r="A59" s="42" t="s">
        <v>10</v>
      </c>
      <c r="B59" s="2">
        <f t="shared" si="31"/>
        <v>6520</v>
      </c>
      <c r="C59" s="2">
        <f t="shared" si="31"/>
        <v>4020</v>
      </c>
      <c r="D59" s="2">
        <f>D27-1080</f>
        <v>2470</v>
      </c>
      <c r="E59" s="2"/>
      <c r="F59" s="2"/>
      <c r="G59" s="19"/>
      <c r="H59" s="2">
        <f t="shared" si="32"/>
        <v>8120</v>
      </c>
      <c r="I59" s="2">
        <f t="shared" si="32"/>
        <v>5070</v>
      </c>
      <c r="J59" s="19">
        <f>J27-1080</f>
        <v>3220</v>
      </c>
      <c r="K59" s="75">
        <f t="shared" si="33"/>
        <v>9120</v>
      </c>
      <c r="L59" s="75">
        <f t="shared" si="33"/>
        <v>5720</v>
      </c>
      <c r="M59" s="76">
        <f>M27-1080</f>
        <v>3670</v>
      </c>
      <c r="N59" s="2">
        <f t="shared" si="34"/>
        <v>7320</v>
      </c>
      <c r="O59" s="2">
        <f t="shared" si="34"/>
        <v>4570</v>
      </c>
      <c r="P59" s="19">
        <f>P27-1080</f>
        <v>2870</v>
      </c>
      <c r="Q59" s="21">
        <f t="shared" si="30"/>
        <v>8250</v>
      </c>
      <c r="R59" s="21">
        <f t="shared" si="27"/>
        <v>5150</v>
      </c>
      <c r="S59" s="21">
        <f t="shared" si="28"/>
        <v>3300</v>
      </c>
    </row>
    <row r="60" spans="1:19" ht="15">
      <c r="A60" s="42" t="s">
        <v>11</v>
      </c>
      <c r="B60" s="2"/>
      <c r="C60" s="2">
        <f>C28-1080</f>
        <v>4570</v>
      </c>
      <c r="D60" s="2">
        <f>D28-1080</f>
        <v>2870</v>
      </c>
      <c r="E60" s="2"/>
      <c r="F60" s="2"/>
      <c r="G60" s="19"/>
      <c r="H60" s="2"/>
      <c r="I60" s="2">
        <f>I28-1080</f>
        <v>5370</v>
      </c>
      <c r="J60" s="19">
        <f>J28-1080</f>
        <v>3420</v>
      </c>
      <c r="K60" s="75"/>
      <c r="L60" s="75">
        <f>L28-1080</f>
        <v>6020</v>
      </c>
      <c r="M60" s="76">
        <f>M28-1080</f>
        <v>3870</v>
      </c>
      <c r="N60" s="2"/>
      <c r="O60" s="2">
        <f>O28-1080</f>
        <v>5170</v>
      </c>
      <c r="P60" s="19">
        <f>P28-1080</f>
        <v>3270</v>
      </c>
      <c r="Q60" s="21">
        <f t="shared" si="30"/>
        <v>0</v>
      </c>
      <c r="R60" s="21">
        <f t="shared" si="27"/>
        <v>5600</v>
      </c>
      <c r="S60" s="21">
        <f t="shared" si="28"/>
        <v>3600</v>
      </c>
    </row>
    <row r="61" spans="1:19" ht="15">
      <c r="A61" s="42" t="s">
        <v>12</v>
      </c>
      <c r="B61" s="2">
        <f>B29-1080</f>
        <v>5220</v>
      </c>
      <c r="C61" s="2">
        <f>C29-1080</f>
        <v>3120</v>
      </c>
      <c r="D61" s="2"/>
      <c r="E61" s="2"/>
      <c r="F61" s="2"/>
      <c r="G61" s="19"/>
      <c r="H61" s="2">
        <f>H29-1080</f>
        <v>6370</v>
      </c>
      <c r="I61" s="2">
        <f>I29-1080</f>
        <v>3870</v>
      </c>
      <c r="J61" s="19"/>
      <c r="K61" s="75">
        <f>K29-1080</f>
        <v>7070</v>
      </c>
      <c r="L61" s="75">
        <f>L29-1080</f>
        <v>4370</v>
      </c>
      <c r="M61" s="76"/>
      <c r="N61" s="2">
        <f>N29-1080</f>
        <v>6220</v>
      </c>
      <c r="O61" s="2">
        <f>O29-1080</f>
        <v>3670</v>
      </c>
      <c r="P61" s="19"/>
      <c r="Q61" s="21">
        <f t="shared" si="30"/>
        <v>6650</v>
      </c>
      <c r="R61" s="21">
        <f t="shared" si="27"/>
        <v>4050</v>
      </c>
      <c r="S61" s="21">
        <f t="shared" si="28"/>
        <v>0</v>
      </c>
    </row>
    <row r="62" spans="1:19" ht="15.75" thickBot="1">
      <c r="A62" s="43" t="s">
        <v>13</v>
      </c>
      <c r="B62" s="3">
        <f>B30-1080</f>
        <v>5520</v>
      </c>
      <c r="C62" s="3">
        <f>C30-1080</f>
        <v>3320</v>
      </c>
      <c r="D62" s="3">
        <f>D30-1080</f>
        <v>2020</v>
      </c>
      <c r="E62" s="3"/>
      <c r="F62" s="3"/>
      <c r="G62" s="20"/>
      <c r="H62" s="3">
        <f>H30-1080</f>
        <v>7920</v>
      </c>
      <c r="I62" s="3">
        <f>I30-1080</f>
        <v>4620</v>
      </c>
      <c r="J62" s="20">
        <f>J30-1080</f>
        <v>2770</v>
      </c>
      <c r="K62" s="77">
        <f>K30-1080</f>
        <v>8680</v>
      </c>
      <c r="L62" s="77">
        <f>L30-1080</f>
        <v>5020</v>
      </c>
      <c r="M62" s="78">
        <f>M30-1080</f>
        <v>3070</v>
      </c>
      <c r="N62" s="3">
        <f>N30-1080</f>
        <v>6370</v>
      </c>
      <c r="O62" s="3">
        <f>O30-1080</f>
        <v>3870</v>
      </c>
      <c r="P62" s="20">
        <f>P30-1080</f>
        <v>2370</v>
      </c>
      <c r="Q62" s="21">
        <f t="shared" si="30"/>
        <v>7550</v>
      </c>
      <c r="R62" s="21">
        <f t="shared" si="27"/>
        <v>4450</v>
      </c>
      <c r="S62" s="21">
        <f t="shared" si="28"/>
        <v>2750</v>
      </c>
    </row>
    <row r="63" spans="1:6" ht="15">
      <c r="A63" s="60"/>
      <c r="B63" s="101"/>
      <c r="C63" s="101"/>
      <c r="D63" s="101"/>
      <c r="E63" s="101"/>
      <c r="F63" s="101"/>
    </row>
    <row r="64" ht="15">
      <c r="A64" s="4"/>
    </row>
    <row r="65" spans="1:19" ht="15">
      <c r="A65" s="80" t="s">
        <v>27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</row>
    <row r="66" ht="15.75" thickBot="1">
      <c r="A66" s="5"/>
    </row>
    <row r="67" spans="1:19" ht="15">
      <c r="A67" s="64"/>
      <c r="B67" s="82" t="str">
        <f>B19</f>
        <v>с 09.01.2024 по 03.03.2024</v>
      </c>
      <c r="C67" s="83"/>
      <c r="D67" s="84"/>
      <c r="E67" s="82" t="str">
        <f>E19</f>
        <v>с 04.03.2024 по 12.05.2024</v>
      </c>
      <c r="F67" s="83"/>
      <c r="G67" s="84"/>
      <c r="H67" s="82" t="str">
        <f>H19</f>
        <v>с 13.05.2024 по 01.09.2024</v>
      </c>
      <c r="I67" s="83"/>
      <c r="J67" s="84"/>
      <c r="K67" s="82" t="str">
        <f>K19</f>
        <v>с 02.09.2024 по 17.11.2024</v>
      </c>
      <c r="L67" s="83"/>
      <c r="M67" s="84"/>
      <c r="N67" s="82" t="str">
        <f>N19</f>
        <v>с 18.11.2024 по 02.03.2025</v>
      </c>
      <c r="O67" s="83"/>
      <c r="P67" s="84"/>
      <c r="Q67" s="82" t="str">
        <f>Q19</f>
        <v>с 28.12.2024 по 12.01.2025</v>
      </c>
      <c r="R67" s="83"/>
      <c r="S67" s="84"/>
    </row>
    <row r="68" spans="1:19" ht="15">
      <c r="A68" s="63"/>
      <c r="B68" s="85" t="s">
        <v>14</v>
      </c>
      <c r="C68" s="86"/>
      <c r="D68" s="87"/>
      <c r="E68" s="85" t="s">
        <v>14</v>
      </c>
      <c r="F68" s="86"/>
      <c r="G68" s="87"/>
      <c r="H68" s="85" t="s">
        <v>14</v>
      </c>
      <c r="I68" s="86"/>
      <c r="J68" s="87"/>
      <c r="K68" s="88" t="s">
        <v>14</v>
      </c>
      <c r="L68" s="89"/>
      <c r="M68" s="90"/>
      <c r="N68" s="85" t="s">
        <v>14</v>
      </c>
      <c r="O68" s="86"/>
      <c r="P68" s="87"/>
      <c r="Q68" s="85" t="s">
        <v>14</v>
      </c>
      <c r="R68" s="86"/>
      <c r="S68" s="87"/>
    </row>
    <row r="69" spans="1:19" ht="64.5" thickBot="1">
      <c r="A69" s="23" t="s">
        <v>1</v>
      </c>
      <c r="B69" s="24" t="s">
        <v>2</v>
      </c>
      <c r="C69" s="25" t="s">
        <v>3</v>
      </c>
      <c r="D69" s="26" t="s">
        <v>4</v>
      </c>
      <c r="E69" s="24" t="s">
        <v>2</v>
      </c>
      <c r="F69" s="25" t="s">
        <v>3</v>
      </c>
      <c r="G69" s="26" t="s">
        <v>4</v>
      </c>
      <c r="H69" s="24" t="s">
        <v>2</v>
      </c>
      <c r="I69" s="25" t="s">
        <v>3</v>
      </c>
      <c r="J69" s="26" t="s">
        <v>4</v>
      </c>
      <c r="K69" s="24" t="s">
        <v>2</v>
      </c>
      <c r="L69" s="25" t="s">
        <v>3</v>
      </c>
      <c r="M69" s="26" t="s">
        <v>4</v>
      </c>
      <c r="N69" s="24" t="s">
        <v>2</v>
      </c>
      <c r="O69" s="25" t="s">
        <v>3</v>
      </c>
      <c r="P69" s="26" t="s">
        <v>4</v>
      </c>
      <c r="Q69" s="24" t="s">
        <v>2</v>
      </c>
      <c r="R69" s="25" t="s">
        <v>3</v>
      </c>
      <c r="S69" s="26" t="s">
        <v>4</v>
      </c>
    </row>
    <row r="70" spans="1:19" ht="15">
      <c r="A70" s="44" t="s">
        <v>5</v>
      </c>
      <c r="B70" s="29">
        <f aca="true" t="shared" si="35" ref="B70:P70">B22-1040</f>
        <v>9060</v>
      </c>
      <c r="C70" s="29">
        <f t="shared" si="35"/>
        <v>5710</v>
      </c>
      <c r="D70" s="29">
        <f t="shared" si="35"/>
        <v>3660</v>
      </c>
      <c r="E70" s="29">
        <f t="shared" si="35"/>
        <v>10810</v>
      </c>
      <c r="F70" s="29">
        <f t="shared" si="35"/>
        <v>6860</v>
      </c>
      <c r="G70" s="30">
        <f t="shared" si="35"/>
        <v>4510</v>
      </c>
      <c r="H70" s="29">
        <f t="shared" si="35"/>
        <v>11360</v>
      </c>
      <c r="I70" s="29">
        <f t="shared" si="35"/>
        <v>7210</v>
      </c>
      <c r="J70" s="30">
        <f t="shared" si="35"/>
        <v>4760</v>
      </c>
      <c r="K70" s="29">
        <f t="shared" si="35"/>
        <v>12910</v>
      </c>
      <c r="L70" s="29">
        <f t="shared" si="35"/>
        <v>7460</v>
      </c>
      <c r="M70" s="30">
        <f t="shared" si="35"/>
        <v>5510</v>
      </c>
      <c r="N70" s="29">
        <f t="shared" si="35"/>
        <v>10110</v>
      </c>
      <c r="O70" s="29">
        <f t="shared" si="35"/>
        <v>6410</v>
      </c>
      <c r="P70" s="30">
        <f t="shared" si="35"/>
        <v>4160</v>
      </c>
      <c r="Q70" s="21">
        <f aca="true" t="shared" si="36" ref="Q70:Q78">CEILING((K70+N70)/2,50)</f>
        <v>11550</v>
      </c>
      <c r="R70" s="21">
        <f aca="true" t="shared" si="37" ref="R70:R78">CEILING((L70+O70)/2,50)</f>
        <v>6950</v>
      </c>
      <c r="S70" s="21">
        <f aca="true" t="shared" si="38" ref="S70:S78">CEILING((M70+P70)/2,50)</f>
        <v>4850</v>
      </c>
    </row>
    <row r="71" spans="1:19" ht="15">
      <c r="A71" s="45" t="s">
        <v>6</v>
      </c>
      <c r="B71" s="6">
        <f aca="true" t="shared" si="39" ref="B71:P71">B23-1040</f>
        <v>9210</v>
      </c>
      <c r="C71" s="6">
        <f t="shared" si="39"/>
        <v>5810</v>
      </c>
      <c r="D71" s="6">
        <f t="shared" si="39"/>
        <v>3760</v>
      </c>
      <c r="E71" s="6">
        <f t="shared" si="39"/>
        <v>11010</v>
      </c>
      <c r="F71" s="6">
        <f t="shared" si="39"/>
        <v>7010</v>
      </c>
      <c r="G71" s="27">
        <f t="shared" si="39"/>
        <v>4610</v>
      </c>
      <c r="H71" s="6">
        <f t="shared" si="39"/>
        <v>11510</v>
      </c>
      <c r="I71" s="6">
        <f t="shared" si="39"/>
        <v>7360</v>
      </c>
      <c r="J71" s="27">
        <f t="shared" si="39"/>
        <v>4860</v>
      </c>
      <c r="K71" s="6">
        <f t="shared" si="39"/>
        <v>13110</v>
      </c>
      <c r="L71" s="6">
        <f t="shared" si="39"/>
        <v>7560</v>
      </c>
      <c r="M71" s="27">
        <f t="shared" si="39"/>
        <v>5560</v>
      </c>
      <c r="N71" s="6">
        <f t="shared" si="39"/>
        <v>10260</v>
      </c>
      <c r="O71" s="6">
        <f t="shared" si="39"/>
        <v>6510</v>
      </c>
      <c r="P71" s="27">
        <f t="shared" si="39"/>
        <v>4260</v>
      </c>
      <c r="Q71" s="21">
        <f t="shared" si="36"/>
        <v>11700</v>
      </c>
      <c r="R71" s="21">
        <f t="shared" si="37"/>
        <v>7050</v>
      </c>
      <c r="S71" s="21">
        <f t="shared" si="38"/>
        <v>4950</v>
      </c>
    </row>
    <row r="72" spans="1:19" ht="15">
      <c r="A72" s="45" t="s">
        <v>7</v>
      </c>
      <c r="B72" s="6"/>
      <c r="C72" s="6">
        <f>C24-690</f>
        <v>5260</v>
      </c>
      <c r="D72" s="6">
        <f>D24-690</f>
        <v>3510</v>
      </c>
      <c r="E72" s="6"/>
      <c r="F72" s="6">
        <f>F24-690</f>
        <v>6260</v>
      </c>
      <c r="G72" s="27">
        <f>G24-690</f>
        <v>4210</v>
      </c>
      <c r="H72" s="6"/>
      <c r="I72" s="6">
        <f>I24-690</f>
        <v>6460</v>
      </c>
      <c r="J72" s="27">
        <f>J24-690</f>
        <v>4310</v>
      </c>
      <c r="K72" s="6"/>
      <c r="L72" s="6">
        <f>L24-690</f>
        <v>7460</v>
      </c>
      <c r="M72" s="27">
        <f>M24-690</f>
        <v>5010</v>
      </c>
      <c r="N72" s="6"/>
      <c r="O72" s="6">
        <f>O24-690</f>
        <v>5860</v>
      </c>
      <c r="P72" s="27">
        <f>P24-690</f>
        <v>3960</v>
      </c>
      <c r="Q72" s="21">
        <f t="shared" si="36"/>
        <v>0</v>
      </c>
      <c r="R72" s="21">
        <f t="shared" si="37"/>
        <v>6700</v>
      </c>
      <c r="S72" s="21">
        <f t="shared" si="38"/>
        <v>4500</v>
      </c>
    </row>
    <row r="73" spans="1:19" ht="25.5">
      <c r="A73" s="45" t="s">
        <v>8</v>
      </c>
      <c r="B73" s="6">
        <f aca="true" t="shared" si="40" ref="B73:C75">B25-690</f>
        <v>5910</v>
      </c>
      <c r="C73" s="6">
        <f t="shared" si="40"/>
        <v>3710</v>
      </c>
      <c r="D73" s="6"/>
      <c r="E73" s="6">
        <f aca="true" t="shared" si="41" ref="E73:F75">E25-690</f>
        <v>7110</v>
      </c>
      <c r="F73" s="6">
        <f t="shared" si="41"/>
        <v>4510</v>
      </c>
      <c r="G73" s="27"/>
      <c r="H73" s="6">
        <f aca="true" t="shared" si="42" ref="H73:I75">H25-690</f>
        <v>7310</v>
      </c>
      <c r="I73" s="6">
        <f t="shared" si="42"/>
        <v>4660</v>
      </c>
      <c r="J73" s="27"/>
      <c r="K73" s="6">
        <f aca="true" t="shared" si="43" ref="K73:L75">K25-690</f>
        <v>8360</v>
      </c>
      <c r="L73" s="6">
        <f t="shared" si="43"/>
        <v>5360</v>
      </c>
      <c r="M73" s="27"/>
      <c r="N73" s="6">
        <f aca="true" t="shared" si="44" ref="N73:O75">N25-690</f>
        <v>6610</v>
      </c>
      <c r="O73" s="6">
        <f t="shared" si="44"/>
        <v>4160</v>
      </c>
      <c r="P73" s="27"/>
      <c r="Q73" s="21">
        <f t="shared" si="36"/>
        <v>7500</v>
      </c>
      <c r="R73" s="21">
        <f t="shared" si="37"/>
        <v>4800</v>
      </c>
      <c r="S73" s="21">
        <f t="shared" si="38"/>
        <v>0</v>
      </c>
    </row>
    <row r="74" spans="1:19" ht="15">
      <c r="A74" s="45" t="s">
        <v>9</v>
      </c>
      <c r="B74" s="6">
        <f t="shared" si="40"/>
        <v>6910</v>
      </c>
      <c r="C74" s="6">
        <f t="shared" si="40"/>
        <v>4410</v>
      </c>
      <c r="D74" s="6">
        <f>D26-690</f>
        <v>2860</v>
      </c>
      <c r="E74" s="6">
        <f t="shared" si="41"/>
        <v>8160</v>
      </c>
      <c r="F74" s="6">
        <f t="shared" si="41"/>
        <v>5210</v>
      </c>
      <c r="G74" s="27">
        <f>G26-690</f>
        <v>3460</v>
      </c>
      <c r="H74" s="6">
        <f t="shared" si="42"/>
        <v>8510</v>
      </c>
      <c r="I74" s="6">
        <f t="shared" si="42"/>
        <v>5460</v>
      </c>
      <c r="J74" s="27">
        <f>J26-690</f>
        <v>3610</v>
      </c>
      <c r="K74" s="6">
        <f t="shared" si="43"/>
        <v>9510</v>
      </c>
      <c r="L74" s="6">
        <f t="shared" si="43"/>
        <v>6110</v>
      </c>
      <c r="M74" s="27">
        <f>M26-690</f>
        <v>4060</v>
      </c>
      <c r="N74" s="6">
        <f t="shared" si="44"/>
        <v>7710</v>
      </c>
      <c r="O74" s="6">
        <f t="shared" si="44"/>
        <v>4960</v>
      </c>
      <c r="P74" s="27">
        <f>P26-690</f>
        <v>3260</v>
      </c>
      <c r="Q74" s="21">
        <f t="shared" si="36"/>
        <v>8650</v>
      </c>
      <c r="R74" s="21">
        <f t="shared" si="37"/>
        <v>5550</v>
      </c>
      <c r="S74" s="21">
        <f t="shared" si="38"/>
        <v>3700</v>
      </c>
    </row>
    <row r="75" spans="1:19" ht="15">
      <c r="A75" s="45" t="s">
        <v>10</v>
      </c>
      <c r="B75" s="6">
        <f t="shared" si="40"/>
        <v>6910</v>
      </c>
      <c r="C75" s="6">
        <f t="shared" si="40"/>
        <v>4410</v>
      </c>
      <c r="D75" s="6">
        <f>D27-690</f>
        <v>2860</v>
      </c>
      <c r="E75" s="6">
        <f t="shared" si="41"/>
        <v>8160</v>
      </c>
      <c r="F75" s="6">
        <f t="shared" si="41"/>
        <v>5210</v>
      </c>
      <c r="G75" s="27">
        <f>G27-690</f>
        <v>3460</v>
      </c>
      <c r="H75" s="6">
        <f t="shared" si="42"/>
        <v>8510</v>
      </c>
      <c r="I75" s="6">
        <f t="shared" si="42"/>
        <v>5460</v>
      </c>
      <c r="J75" s="27">
        <f>J27-690</f>
        <v>3610</v>
      </c>
      <c r="K75" s="6">
        <f t="shared" si="43"/>
        <v>9510</v>
      </c>
      <c r="L75" s="6">
        <f t="shared" si="43"/>
        <v>6110</v>
      </c>
      <c r="M75" s="27">
        <f>M27-690</f>
        <v>4060</v>
      </c>
      <c r="N75" s="6">
        <f t="shared" si="44"/>
        <v>7710</v>
      </c>
      <c r="O75" s="6">
        <f t="shared" si="44"/>
        <v>4960</v>
      </c>
      <c r="P75" s="27">
        <f>P27-690</f>
        <v>3260</v>
      </c>
      <c r="Q75" s="21">
        <f t="shared" si="36"/>
        <v>8650</v>
      </c>
      <c r="R75" s="21">
        <f t="shared" si="37"/>
        <v>5550</v>
      </c>
      <c r="S75" s="21">
        <f t="shared" si="38"/>
        <v>3700</v>
      </c>
    </row>
    <row r="76" spans="1:19" ht="15">
      <c r="A76" s="45" t="s">
        <v>11</v>
      </c>
      <c r="B76" s="6"/>
      <c r="C76" s="6">
        <f>C28-690</f>
        <v>4960</v>
      </c>
      <c r="D76" s="6">
        <f>D28-690</f>
        <v>3260</v>
      </c>
      <c r="E76" s="6"/>
      <c r="F76" s="6">
        <f>F28-690</f>
        <v>5810</v>
      </c>
      <c r="G76" s="27">
        <f>G28-690</f>
        <v>3860</v>
      </c>
      <c r="H76" s="6"/>
      <c r="I76" s="6">
        <f>I28-690</f>
        <v>5760</v>
      </c>
      <c r="J76" s="27">
        <f>J28-690</f>
        <v>3810</v>
      </c>
      <c r="K76" s="6"/>
      <c r="L76" s="6">
        <f>L28-690</f>
        <v>6410</v>
      </c>
      <c r="M76" s="27">
        <f>M28-690</f>
        <v>4260</v>
      </c>
      <c r="N76" s="6"/>
      <c r="O76" s="6">
        <f>O28-690</f>
        <v>5560</v>
      </c>
      <c r="P76" s="27">
        <f>P28-690</f>
        <v>3660</v>
      </c>
      <c r="Q76" s="21">
        <f t="shared" si="36"/>
        <v>0</v>
      </c>
      <c r="R76" s="21">
        <f t="shared" si="37"/>
        <v>6000</v>
      </c>
      <c r="S76" s="21">
        <f t="shared" si="38"/>
        <v>4000</v>
      </c>
    </row>
    <row r="77" spans="1:19" ht="15">
      <c r="A77" s="45" t="s">
        <v>12</v>
      </c>
      <c r="B77" s="6">
        <f>B29-690</f>
        <v>5610</v>
      </c>
      <c r="C77" s="6">
        <f>C29-690</f>
        <v>3510</v>
      </c>
      <c r="D77" s="6"/>
      <c r="E77" s="6">
        <f>E29-690</f>
        <v>6560</v>
      </c>
      <c r="F77" s="6">
        <f>F29-690</f>
        <v>4160</v>
      </c>
      <c r="G77" s="27"/>
      <c r="H77" s="6">
        <f>H29-690</f>
        <v>6760</v>
      </c>
      <c r="I77" s="6">
        <f>I29-690</f>
        <v>4260</v>
      </c>
      <c r="J77" s="27"/>
      <c r="K77" s="6">
        <f>K29-690</f>
        <v>7460</v>
      </c>
      <c r="L77" s="6">
        <f>L29-690</f>
        <v>4760</v>
      </c>
      <c r="M77" s="27"/>
      <c r="N77" s="6">
        <f>N29-690</f>
        <v>6610</v>
      </c>
      <c r="O77" s="6">
        <f>O29-690</f>
        <v>4060</v>
      </c>
      <c r="P77" s="27"/>
      <c r="Q77" s="21">
        <f t="shared" si="36"/>
        <v>7050</v>
      </c>
      <c r="R77" s="21">
        <f t="shared" si="37"/>
        <v>4450</v>
      </c>
      <c r="S77" s="21">
        <f t="shared" si="38"/>
        <v>0</v>
      </c>
    </row>
    <row r="78" spans="1:19" ht="15.75" thickBot="1">
      <c r="A78" s="46" t="s">
        <v>13</v>
      </c>
      <c r="B78" s="7">
        <f>B30-690</f>
        <v>5910</v>
      </c>
      <c r="C78" s="7">
        <f>C30-690</f>
        <v>3710</v>
      </c>
      <c r="D78" s="7">
        <f>D30-690</f>
        <v>2410</v>
      </c>
      <c r="E78" s="7">
        <f>E30-690</f>
        <v>8410</v>
      </c>
      <c r="F78" s="7">
        <f>F30-690</f>
        <v>5210</v>
      </c>
      <c r="G78" s="28">
        <f>G30-690</f>
        <v>2960</v>
      </c>
      <c r="H78" s="7">
        <f>H30-690</f>
        <v>8310</v>
      </c>
      <c r="I78" s="7">
        <f>I30-690</f>
        <v>5010</v>
      </c>
      <c r="J78" s="28">
        <f>J30-690</f>
        <v>3160</v>
      </c>
      <c r="K78" s="7">
        <f>K30-690</f>
        <v>9070</v>
      </c>
      <c r="L78" s="7">
        <f>L30-690</f>
        <v>5410</v>
      </c>
      <c r="M78" s="28">
        <f>M30-690</f>
        <v>3460</v>
      </c>
      <c r="N78" s="7">
        <f>N30-690</f>
        <v>6760</v>
      </c>
      <c r="O78" s="7">
        <f>O30-690</f>
        <v>4260</v>
      </c>
      <c r="P78" s="28">
        <f>P30-690</f>
        <v>2760</v>
      </c>
      <c r="Q78" s="21">
        <f t="shared" si="36"/>
        <v>7950</v>
      </c>
      <c r="R78" s="21">
        <f t="shared" si="37"/>
        <v>4850</v>
      </c>
      <c r="S78" s="21">
        <f t="shared" si="38"/>
        <v>3150</v>
      </c>
    </row>
    <row r="79" spans="1:10" ht="15">
      <c r="A79" s="60"/>
      <c r="B79" s="51"/>
      <c r="C79" s="51"/>
      <c r="D79" s="51"/>
      <c r="E79" s="51"/>
      <c r="F79" s="51"/>
      <c r="G79" s="51"/>
      <c r="H79" s="97"/>
      <c r="I79" s="97"/>
      <c r="J79" s="97"/>
    </row>
  </sheetData>
  <sheetProtection/>
  <mergeCells count="64">
    <mergeCell ref="B52:D52"/>
    <mergeCell ref="N35:P35"/>
    <mergeCell ref="B36:D36"/>
    <mergeCell ref="E36:G36"/>
    <mergeCell ref="H36:J36"/>
    <mergeCell ref="K36:M36"/>
    <mergeCell ref="N36:P36"/>
    <mergeCell ref="H20:J20"/>
    <mergeCell ref="K20:M20"/>
    <mergeCell ref="B35:D35"/>
    <mergeCell ref="E35:G35"/>
    <mergeCell ref="H35:J35"/>
    <mergeCell ref="H47:J47"/>
    <mergeCell ref="K35:M35"/>
    <mergeCell ref="B19:D19"/>
    <mergeCell ref="E19:G19"/>
    <mergeCell ref="H19:J19"/>
    <mergeCell ref="K4:M4"/>
    <mergeCell ref="N4:P4"/>
    <mergeCell ref="H31:J31"/>
    <mergeCell ref="K19:M19"/>
    <mergeCell ref="N19:P19"/>
    <mergeCell ref="B20:D20"/>
    <mergeCell ref="E20:G20"/>
    <mergeCell ref="H79:J79"/>
    <mergeCell ref="B4:D4"/>
    <mergeCell ref="E4:G4"/>
    <mergeCell ref="H4:J4"/>
    <mergeCell ref="N67:P67"/>
    <mergeCell ref="B68:D68"/>
    <mergeCell ref="E68:G68"/>
    <mergeCell ref="H68:J68"/>
    <mergeCell ref="N20:P20"/>
    <mergeCell ref="H15:J15"/>
    <mergeCell ref="H51:J51"/>
    <mergeCell ref="K51:M51"/>
    <mergeCell ref="N51:P51"/>
    <mergeCell ref="K68:M68"/>
    <mergeCell ref="N68:P68"/>
    <mergeCell ref="B67:D67"/>
    <mergeCell ref="E67:G67"/>
    <mergeCell ref="H67:J67"/>
    <mergeCell ref="K67:M67"/>
    <mergeCell ref="B63:F63"/>
    <mergeCell ref="Q67:S67"/>
    <mergeCell ref="Q68:S68"/>
    <mergeCell ref="Q4:S4"/>
    <mergeCell ref="Q35:S35"/>
    <mergeCell ref="Q36:S36"/>
    <mergeCell ref="E52:G52"/>
    <mergeCell ref="H52:J52"/>
    <mergeCell ref="K52:M52"/>
    <mergeCell ref="N52:P52"/>
    <mergeCell ref="E51:G51"/>
    <mergeCell ref="A2:S2"/>
    <mergeCell ref="A17:S17"/>
    <mergeCell ref="A33:S33"/>
    <mergeCell ref="A49:S49"/>
    <mergeCell ref="A65:S65"/>
    <mergeCell ref="Q19:S19"/>
    <mergeCell ref="Q20:S20"/>
    <mergeCell ref="Q51:S51"/>
    <mergeCell ref="Q52:S52"/>
    <mergeCell ref="B51:D51"/>
  </mergeCells>
  <dataValidations count="1">
    <dataValidation type="list" allowBlank="1" showInputMessage="1" showErrorMessage="1" sqref="A70:A78 A6:A14 A22:A30 A54:A62 A38:P46">
      <formula1>категории2012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0" r:id="rId1"/>
  <ignoredErrors>
    <ignoredError sqref="F39:P39 F42:P43 F46:P46 F45 F41 F40:G40 F44:G44 H45:I45 H41:I41 I40:J40 I44:J44 K45:L45 K41:L41 L40:M40 L44:M44 N45:O45 N41:O41 O40:P40 O44:P44 F38:P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Виктор Генадьевич</dc:creator>
  <cp:keywords/>
  <dc:description/>
  <cp:lastModifiedBy>Майорова Антонина Ивановна</cp:lastModifiedBy>
  <cp:lastPrinted>2023-11-24T06:09:40Z</cp:lastPrinted>
  <dcterms:created xsi:type="dcterms:W3CDTF">2012-10-09T09:07:26Z</dcterms:created>
  <dcterms:modified xsi:type="dcterms:W3CDTF">2023-12-19T10:16:05Z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9EC34AE9F64D4A87AE538EE275687B4F</vt:lpwstr>
  </property>
  <property fmtid="{D5CDD505-2E9C-101B-9397-08002B2CF9AE}" pid="3" name="KSOProductBuildVer">
    <vt:lpwstr>1049-11.2.0.11380</vt:lpwstr>
  </property>
</Properties>
</file>